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lhchnhs-my.sharepoint.com/personal/raphael_perry_lhch_nhs_uk/Documents/My Documents/Medical Director/Board Reports/Mortality/"/>
    </mc:Choice>
  </mc:AlternateContent>
  <xr:revisionPtr revIDLastSave="0" documentId="8_{5AF26639-4DC9-4C19-9E5E-8C4A14C70688}" xr6:coauthVersionLast="47" xr6:coauthVersionMax="47" xr10:uidLastSave="{00000000-0000-0000-0000-000000000000}"/>
  <bookViews>
    <workbookView xWindow="-120" yWindow="-120" windowWidth="29040" windowHeight="16440"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E1" i="6" s="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c r="CK90" i="1"/>
  <c r="DI102" i="1"/>
  <c r="CL90" i="1"/>
  <c r="CJ91" i="1"/>
  <c r="DH103" i="1" s="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BX92" i="1"/>
  <c r="BA89" i="1"/>
  <c r="BY92" i="1"/>
  <c r="BB89" i="1"/>
  <c r="BZ92" i="1"/>
  <c r="AZ90" i="1"/>
  <c r="BX93" i="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G107"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c r="CC92" i="1"/>
  <c r="DA104" i="1"/>
  <c r="CD92" i="1"/>
  <c r="DB104" i="1"/>
  <c r="CE92" i="1"/>
  <c r="DC104" i="1"/>
  <c r="CF92" i="1"/>
  <c r="DD104" i="1"/>
  <c r="CG92" i="1"/>
  <c r="DE104" i="1"/>
  <c r="CH92" i="1"/>
  <c r="DF104" i="1"/>
  <c r="CI92" i="1"/>
  <c r="DG104" i="1"/>
  <c r="CM92" i="1"/>
  <c r="CN92" i="1"/>
  <c r="CO92" i="1"/>
  <c r="CP92" i="1"/>
  <c r="CQ92" i="1"/>
  <c r="CR92" i="1"/>
  <c r="CB93" i="1"/>
  <c r="CZ105" i="1"/>
  <c r="CC93" i="1"/>
  <c r="DA105" i="1"/>
  <c r="CD93" i="1"/>
  <c r="DB105" i="1"/>
  <c r="CE93" i="1"/>
  <c r="DC105" i="1"/>
  <c r="CF93" i="1"/>
  <c r="DD105" i="1"/>
  <c r="CG93" i="1"/>
  <c r="DE105" i="1"/>
  <c r="CH93" i="1"/>
  <c r="DF105" i="1"/>
  <c r="CI93" i="1"/>
  <c r="DG105" i="1"/>
  <c r="CM93" i="1"/>
  <c r="CN93" i="1"/>
  <c r="CO93" i="1"/>
  <c r="CP93" i="1"/>
  <c r="CQ93" i="1"/>
  <c r="CR93" i="1"/>
  <c r="CB94" i="1"/>
  <c r="CZ106" i="1"/>
  <c r="CC94" i="1"/>
  <c r="DA106" i="1"/>
  <c r="CD94" i="1"/>
  <c r="DB106" i="1"/>
  <c r="CE94" i="1"/>
  <c r="DC106" i="1"/>
  <c r="CF94" i="1"/>
  <c r="DD106" i="1"/>
  <c r="CG94" i="1"/>
  <c r="DE106" i="1"/>
  <c r="CH94" i="1"/>
  <c r="DF106" i="1"/>
  <c r="CI94" i="1"/>
  <c r="DG106" i="1"/>
  <c r="CM94" i="1"/>
  <c r="CN94" i="1"/>
  <c r="CO94" i="1"/>
  <c r="CP94" i="1"/>
  <c r="CQ94" i="1"/>
  <c r="CR94" i="1"/>
  <c r="CB95" i="1"/>
  <c r="CZ107" i="1"/>
  <c r="CC95" i="1"/>
  <c r="DA107" i="1"/>
  <c r="CD95" i="1"/>
  <c r="DB107" i="1"/>
  <c r="CE95" i="1"/>
  <c r="DC107" i="1"/>
  <c r="CF95" i="1"/>
  <c r="DD107" i="1"/>
  <c r="CG95" i="1"/>
  <c r="DE107" i="1"/>
  <c r="CH95" i="1"/>
  <c r="DF107" i="1"/>
  <c r="CI95" i="1"/>
  <c r="CM95" i="1"/>
  <c r="CN95" i="1"/>
  <c r="CO95" i="1"/>
  <c r="CP95" i="1"/>
  <c r="CQ95" i="1"/>
  <c r="CR95" i="1"/>
  <c r="CB96" i="1"/>
  <c r="CZ108" i="1"/>
  <c r="CC96" i="1"/>
  <c r="DA108" i="1"/>
  <c r="CD96" i="1"/>
  <c r="DB108" i="1"/>
  <c r="CE96" i="1"/>
  <c r="DC108" i="1"/>
  <c r="CF96" i="1"/>
  <c r="DD108" i="1"/>
  <c r="CG96" i="1"/>
  <c r="DE108" i="1"/>
  <c r="CH96" i="1"/>
  <c r="DF108" i="1"/>
  <c r="CI96" i="1"/>
  <c r="DG108" i="1"/>
  <c r="CM96" i="1"/>
  <c r="CN96" i="1"/>
  <c r="CO96" i="1"/>
  <c r="CP96" i="1"/>
  <c r="CQ96" i="1"/>
  <c r="CR96" i="1"/>
  <c r="CB97" i="1"/>
  <c r="CZ109" i="1"/>
  <c r="CC97" i="1"/>
  <c r="DA109" i="1"/>
  <c r="CD97" i="1"/>
  <c r="DB109" i="1"/>
  <c r="CE97" i="1"/>
  <c r="DC109" i="1"/>
  <c r="CF97" i="1"/>
  <c r="DD109" i="1"/>
  <c r="CG97" i="1"/>
  <c r="DE109" i="1"/>
  <c r="CH97" i="1"/>
  <c r="DF109" i="1"/>
  <c r="CI97" i="1"/>
  <c r="DG109" i="1"/>
  <c r="CM97" i="1"/>
  <c r="CN97" i="1"/>
  <c r="CO97" i="1"/>
  <c r="CP97" i="1"/>
  <c r="CQ97" i="1"/>
  <c r="CR97" i="1"/>
  <c r="CB98" i="1"/>
  <c r="CZ110" i="1"/>
  <c r="CC98" i="1"/>
  <c r="DA110" i="1"/>
  <c r="CD98" i="1"/>
  <c r="DB110" i="1"/>
  <c r="CE98" i="1"/>
  <c r="DC110" i="1"/>
  <c r="CF98" i="1"/>
  <c r="DD110" i="1"/>
  <c r="CG98" i="1"/>
  <c r="DE110" i="1"/>
  <c r="CH98" i="1"/>
  <c r="DF110" i="1"/>
  <c r="CI98" i="1"/>
  <c r="DG110" i="1"/>
  <c r="CM98" i="1"/>
  <c r="CN98" i="1"/>
  <c r="CO98" i="1"/>
  <c r="CP98" i="1"/>
  <c r="CQ98" i="1"/>
  <c r="CR98" i="1"/>
  <c r="CB99" i="1"/>
  <c r="CZ111" i="1"/>
  <c r="CC99" i="1"/>
  <c r="DA111" i="1"/>
  <c r="CD99" i="1"/>
  <c r="DB111" i="1"/>
  <c r="CE99" i="1"/>
  <c r="DC111" i="1"/>
  <c r="CF99" i="1"/>
  <c r="DD111" i="1"/>
  <c r="CG99" i="1"/>
  <c r="DE111" i="1"/>
  <c r="CH99" i="1"/>
  <c r="DF111" i="1"/>
  <c r="CI99" i="1"/>
  <c r="DG111" i="1"/>
  <c r="CM99" i="1"/>
  <c r="CN99" i="1"/>
  <c r="CO99" i="1"/>
  <c r="CP99" i="1"/>
  <c r="CQ99" i="1"/>
  <c r="CR99" i="1"/>
  <c r="CB100" i="1"/>
  <c r="CZ112" i="1"/>
  <c r="CC100" i="1"/>
  <c r="DA112" i="1"/>
  <c r="CD100" i="1"/>
  <c r="DB112" i="1"/>
  <c r="CE100" i="1"/>
  <c r="DC112" i="1"/>
  <c r="CF100" i="1"/>
  <c r="DD112" i="1"/>
  <c r="CG100" i="1"/>
  <c r="DE112" i="1"/>
  <c r="CH100" i="1"/>
  <c r="DF112" i="1"/>
  <c r="CI100" i="1"/>
  <c r="DG112" i="1"/>
  <c r="CM100" i="1"/>
  <c r="CN100" i="1"/>
  <c r="CO100" i="1"/>
  <c r="CP100" i="1"/>
  <c r="CQ100" i="1"/>
  <c r="CR100" i="1"/>
  <c r="CB101" i="1"/>
  <c r="CZ113" i="1"/>
  <c r="CC101" i="1"/>
  <c r="DA113" i="1"/>
  <c r="CD101" i="1"/>
  <c r="DB113" i="1"/>
  <c r="CE101" i="1"/>
  <c r="DC113" i="1"/>
  <c r="CF101" i="1"/>
  <c r="DD113" i="1"/>
  <c r="CG101" i="1"/>
  <c r="DE113" i="1"/>
  <c r="CH101" i="1"/>
  <c r="DF113" i="1"/>
  <c r="CI101" i="1"/>
  <c r="DG113" i="1"/>
  <c r="CM101" i="1"/>
  <c r="CN101" i="1"/>
  <c r="CO101" i="1"/>
  <c r="CP101" i="1"/>
  <c r="CQ101" i="1"/>
  <c r="CR101" i="1"/>
  <c r="CB102" i="1"/>
  <c r="CZ114" i="1"/>
  <c r="CC102" i="1"/>
  <c r="DA114" i="1"/>
  <c r="CD102" i="1"/>
  <c r="DB114" i="1"/>
  <c r="CE102" i="1"/>
  <c r="DC114" i="1"/>
  <c r="CF102" i="1"/>
  <c r="DD114" i="1"/>
  <c r="CG102" i="1"/>
  <c r="DE114" i="1"/>
  <c r="CH102" i="1"/>
  <c r="DF114" i="1"/>
  <c r="CI102" i="1"/>
  <c r="DG114" i="1"/>
  <c r="CM102" i="1"/>
  <c r="CN102" i="1"/>
  <c r="CO102" i="1"/>
  <c r="CP102" i="1"/>
  <c r="CQ102" i="1"/>
  <c r="CR102" i="1"/>
  <c r="CB103" i="1"/>
  <c r="CZ115" i="1"/>
  <c r="CC103" i="1"/>
  <c r="DA115" i="1"/>
  <c r="CD103" i="1"/>
  <c r="DB115" i="1"/>
  <c r="CE103" i="1"/>
  <c r="DC115" i="1"/>
  <c r="CF103" i="1"/>
  <c r="DD115" i="1"/>
  <c r="CG103" i="1"/>
  <c r="DE115" i="1"/>
  <c r="CH103" i="1"/>
  <c r="DF115" i="1"/>
  <c r="CI103" i="1"/>
  <c r="DG115" i="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c r="CA94" i="1"/>
  <c r="CY106" i="1"/>
  <c r="CA95" i="1"/>
  <c r="CY107" i="1"/>
  <c r="CA96" i="1"/>
  <c r="CY108" i="1"/>
  <c r="CA97" i="1"/>
  <c r="CY109" i="1"/>
  <c r="CA98" i="1"/>
  <c r="CY110" i="1"/>
  <c r="CA99" i="1"/>
  <c r="CY111" i="1"/>
  <c r="CA100" i="1"/>
  <c r="CY112" i="1"/>
  <c r="CA101" i="1"/>
  <c r="CY113" i="1"/>
  <c r="CA102" i="1"/>
  <c r="CY114" i="1"/>
  <c r="CA103" i="1"/>
  <c r="CY115" i="1"/>
  <c r="CA92" i="1"/>
  <c r="CY104" i="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T96" i="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c r="AS89" i="1"/>
  <c r="BQ92" i="1"/>
  <c r="AT89" i="1"/>
  <c r="BR92" i="1"/>
  <c r="AU89" i="1"/>
  <c r="BS92" i="1"/>
  <c r="AV89" i="1"/>
  <c r="BT92" i="1"/>
  <c r="AW89" i="1"/>
  <c r="BU92" i="1"/>
  <c r="AX89" i="1"/>
  <c r="BV92" i="1"/>
  <c r="AY89" i="1"/>
  <c r="BW92" i="1"/>
  <c r="BC89" i="1"/>
  <c r="BD89" i="1"/>
  <c r="BE89" i="1"/>
  <c r="BF89" i="1"/>
  <c r="BG89" i="1"/>
  <c r="BH89" i="1"/>
  <c r="BI89" i="1"/>
  <c r="BJ89" i="1"/>
  <c r="BK89" i="1"/>
  <c r="BL89" i="1"/>
  <c r="BM89" i="1"/>
  <c r="BN89" i="1"/>
  <c r="AR90" i="1"/>
  <c r="BP93" i="1"/>
  <c r="AS90" i="1"/>
  <c r="BQ93" i="1"/>
  <c r="AT90" i="1"/>
  <c r="BR93" i="1"/>
  <c r="AU90" i="1"/>
  <c r="BS93" i="1"/>
  <c r="AV90" i="1"/>
  <c r="BT93" i="1"/>
  <c r="AW90" i="1"/>
  <c r="BU93" i="1"/>
  <c r="AX90" i="1"/>
  <c r="BV93" i="1"/>
  <c r="AY90" i="1"/>
  <c r="BW93" i="1"/>
  <c r="BC90" i="1"/>
  <c r="BD90" i="1"/>
  <c r="BE90" i="1"/>
  <c r="BF90" i="1"/>
  <c r="BG90" i="1"/>
  <c r="BH90" i="1"/>
  <c r="BI90" i="1"/>
  <c r="BJ90" i="1"/>
  <c r="BK90" i="1"/>
  <c r="BL90" i="1"/>
  <c r="BM90" i="1"/>
  <c r="BN90" i="1"/>
  <c r="AR91" i="1"/>
  <c r="BP94" i="1"/>
  <c r="AS91" i="1"/>
  <c r="BQ94" i="1"/>
  <c r="AT91" i="1"/>
  <c r="BR94" i="1"/>
  <c r="AU91" i="1"/>
  <c r="BS94" i="1"/>
  <c r="AV91" i="1"/>
  <c r="BT94" i="1"/>
  <c r="AW91" i="1"/>
  <c r="BU94" i="1"/>
  <c r="AX91" i="1"/>
  <c r="BV94" i="1"/>
  <c r="AY91" i="1"/>
  <c r="BW94" i="1"/>
  <c r="BC91" i="1"/>
  <c r="BD91" i="1"/>
  <c r="BE91" i="1"/>
  <c r="BF91" i="1"/>
  <c r="BG91" i="1"/>
  <c r="BH91" i="1"/>
  <c r="BI91" i="1"/>
  <c r="BJ91" i="1"/>
  <c r="BK91" i="1"/>
  <c r="BL91" i="1"/>
  <c r="BM91" i="1"/>
  <c r="BN91" i="1"/>
  <c r="AR92" i="1"/>
  <c r="BP95" i="1"/>
  <c r="AS92" i="1"/>
  <c r="BQ95" i="1"/>
  <c r="AT92" i="1"/>
  <c r="BR95" i="1"/>
  <c r="AU92" i="1"/>
  <c r="BS95" i="1"/>
  <c r="AV92" i="1"/>
  <c r="BT95" i="1"/>
  <c r="AW92" i="1"/>
  <c r="BU95" i="1"/>
  <c r="AX92" i="1"/>
  <c r="BV95" i="1"/>
  <c r="AY92" i="1"/>
  <c r="BW95" i="1"/>
  <c r="BC92" i="1"/>
  <c r="BD92" i="1"/>
  <c r="BE92" i="1"/>
  <c r="BF92" i="1"/>
  <c r="BG92" i="1"/>
  <c r="BH92" i="1"/>
  <c r="BI92" i="1"/>
  <c r="BJ92" i="1"/>
  <c r="BK92" i="1"/>
  <c r="BL92" i="1"/>
  <c r="BM92" i="1"/>
  <c r="BN92" i="1"/>
  <c r="AR93" i="1"/>
  <c r="BP96" i="1"/>
  <c r="AS93" i="1"/>
  <c r="BQ96" i="1"/>
  <c r="AT93" i="1"/>
  <c r="BR96" i="1"/>
  <c r="AU93" i="1"/>
  <c r="BS96" i="1"/>
  <c r="AV93" i="1"/>
  <c r="AW93" i="1"/>
  <c r="BU96" i="1"/>
  <c r="AX93" i="1"/>
  <c r="BV96" i="1"/>
  <c r="AY93" i="1"/>
  <c r="BW96" i="1"/>
  <c r="BC93" i="1"/>
  <c r="BD93" i="1"/>
  <c r="BE93" i="1"/>
  <c r="BF93" i="1"/>
  <c r="BG93" i="1"/>
  <c r="BH93" i="1"/>
  <c r="BI93" i="1"/>
  <c r="BJ93" i="1"/>
  <c r="BK93" i="1"/>
  <c r="BL93" i="1"/>
  <c r="BM93" i="1"/>
  <c r="BN93" i="1"/>
  <c r="AR94" i="1"/>
  <c r="BP97" i="1"/>
  <c r="AS94" i="1"/>
  <c r="BQ97" i="1"/>
  <c r="AT94" i="1"/>
  <c r="BR97" i="1"/>
  <c r="AU94" i="1"/>
  <c r="BS97" i="1"/>
  <c r="AV94" i="1"/>
  <c r="BT97" i="1"/>
  <c r="AW94" i="1"/>
  <c r="BU97" i="1"/>
  <c r="AX94" i="1"/>
  <c r="BV97" i="1"/>
  <c r="AY94" i="1"/>
  <c r="BW97" i="1"/>
  <c r="BC94" i="1"/>
  <c r="BD94" i="1"/>
  <c r="BE94" i="1"/>
  <c r="BF94" i="1"/>
  <c r="BG94" i="1"/>
  <c r="BH94" i="1"/>
  <c r="BI94" i="1"/>
  <c r="BJ94" i="1"/>
  <c r="BK94" i="1"/>
  <c r="BL94" i="1"/>
  <c r="BM94" i="1"/>
  <c r="BN94" i="1"/>
  <c r="AR95" i="1"/>
  <c r="BP98" i="1"/>
  <c r="AS95" i="1"/>
  <c r="BQ98" i="1"/>
  <c r="AT95" i="1"/>
  <c r="BR98" i="1"/>
  <c r="AU95" i="1"/>
  <c r="BS98" i="1"/>
  <c r="AV95" i="1"/>
  <c r="BT98" i="1"/>
  <c r="AW95" i="1"/>
  <c r="BU98" i="1"/>
  <c r="AX95" i="1"/>
  <c r="BV98" i="1"/>
  <c r="AY95" i="1"/>
  <c r="BW98" i="1"/>
  <c r="BC95" i="1"/>
  <c r="BD95" i="1"/>
  <c r="BE95" i="1"/>
  <c r="BF95" i="1"/>
  <c r="BG95" i="1"/>
  <c r="BH95" i="1"/>
  <c r="BI95" i="1"/>
  <c r="BJ95" i="1"/>
  <c r="BK95" i="1"/>
  <c r="BL95" i="1"/>
  <c r="BM95" i="1"/>
  <c r="BN95" i="1"/>
  <c r="AR96" i="1"/>
  <c r="BP99" i="1"/>
  <c r="AS96" i="1"/>
  <c r="BQ99" i="1"/>
  <c r="AT96" i="1"/>
  <c r="BR99" i="1"/>
  <c r="AU96" i="1"/>
  <c r="BS99" i="1"/>
  <c r="AV96" i="1"/>
  <c r="BT99" i="1"/>
  <c r="AW96" i="1"/>
  <c r="BU99" i="1"/>
  <c r="AX96" i="1"/>
  <c r="BV99" i="1"/>
  <c r="AY96" i="1"/>
  <c r="BW99" i="1"/>
  <c r="BC96" i="1"/>
  <c r="BD96" i="1"/>
  <c r="BE96" i="1"/>
  <c r="BF96" i="1"/>
  <c r="BG96" i="1"/>
  <c r="BH96" i="1"/>
  <c r="BI96" i="1"/>
  <c r="BJ96" i="1"/>
  <c r="BK96" i="1"/>
  <c r="BL96" i="1"/>
  <c r="BM96" i="1"/>
  <c r="BN96" i="1"/>
  <c r="AR97" i="1"/>
  <c r="BP100" i="1"/>
  <c r="AS97" i="1"/>
  <c r="BQ100" i="1"/>
  <c r="AT97" i="1"/>
  <c r="BR100" i="1"/>
  <c r="AU97" i="1"/>
  <c r="BS100" i="1"/>
  <c r="AV97" i="1"/>
  <c r="BT100" i="1"/>
  <c r="AW97" i="1"/>
  <c r="BU100" i="1"/>
  <c r="AX97" i="1"/>
  <c r="BV100" i="1"/>
  <c r="AY97" i="1"/>
  <c r="BW100" i="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c r="AQ97" i="1"/>
  <c r="BO100" i="1"/>
  <c r="AQ95" i="1"/>
  <c r="BO98" i="1"/>
  <c r="AQ92" i="1"/>
  <c r="BO95" i="1"/>
  <c r="AQ94" i="1"/>
  <c r="BO97" i="1"/>
  <c r="AQ93" i="1"/>
  <c r="BO96" i="1"/>
  <c r="AQ91" i="1"/>
  <c r="BO94" i="1"/>
  <c r="AQ90" i="1"/>
  <c r="BO93" i="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s="1"/>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Z21" i="8" s="1"/>
  <c r="BQ47" i="1"/>
  <c r="O20" i="8"/>
  <c r="BP47" i="1"/>
  <c r="N20" i="8"/>
  <c r="BO47" i="1"/>
  <c r="BP44" i="1"/>
  <c r="N19" i="8"/>
  <c r="BQ44" i="1"/>
  <c r="O19" i="8"/>
  <c r="AB19" i="8" s="1"/>
  <c r="BO44" i="1"/>
  <c r="M19" i="8"/>
  <c r="BP41" i="1"/>
  <c r="N18" i="8"/>
  <c r="O17" i="8"/>
  <c r="BP38" i="1"/>
  <c r="N17" i="8"/>
  <c r="AA17" i="8" s="1"/>
  <c r="BO38" i="1"/>
  <c r="M17" i="8"/>
  <c r="BQ35" i="1"/>
  <c r="O16" i="8"/>
  <c r="BP35" i="1"/>
  <c r="N16" i="8"/>
  <c r="BO35" i="1"/>
  <c r="M16" i="8"/>
  <c r="Z16" i="8" s="1"/>
  <c r="BQ32" i="1"/>
  <c r="O15" i="8"/>
  <c r="BO32" i="1"/>
  <c r="M15" i="8"/>
  <c r="BP32" i="1"/>
  <c r="N15" i="8"/>
  <c r="BQ23" i="1"/>
  <c r="O12" i="8"/>
  <c r="AB12" i="8" s="1"/>
  <c r="BO11" i="1"/>
  <c r="M8" i="8"/>
  <c r="BO14" i="1"/>
  <c r="M9" i="8"/>
  <c r="BO26" i="1"/>
  <c r="M13" i="8"/>
  <c r="BP29" i="1"/>
  <c r="N14" i="8"/>
  <c r="AA14" i="8" s="1"/>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Z10" i="8" s="1"/>
  <c r="O22" i="8"/>
  <c r="AB22" i="8" s="1"/>
  <c r="BX20" i="1"/>
  <c r="P11" i="8"/>
  <c r="AE11" i="8" s="1"/>
  <c r="BY32" i="1"/>
  <c r="Q15" i="8"/>
  <c r="AF15" i="8" s="1"/>
  <c r="Q9" i="8"/>
  <c r="AF9" i="8" s="1"/>
  <c r="O32" i="8"/>
  <c r="AB32" i="8" s="1"/>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8" i="8"/>
  <c r="M30" i="8"/>
  <c r="N40" i="8"/>
  <c r="N24" i="8"/>
  <c r="O42" i="8"/>
  <c r="O34" i="8"/>
  <c r="P44" i="8"/>
  <c r="P36" i="8"/>
  <c r="P16" i="8"/>
  <c r="Q40" i="8"/>
  <c r="Q32" i="8"/>
  <c r="Q24" i="8"/>
  <c r="Q16" i="8"/>
  <c r="R40" i="8"/>
  <c r="R32" i="8"/>
  <c r="R24" i="8"/>
  <c r="R16" i="8"/>
  <c r="M45" i="8"/>
  <c r="M37" i="8"/>
  <c r="M29" i="8"/>
  <c r="N47" i="8"/>
  <c r="N39" i="8"/>
  <c r="N23" i="8"/>
  <c r="O41" i="8"/>
  <c r="O33" i="8"/>
  <c r="P43" i="8"/>
  <c r="P35" i="8"/>
  <c r="P27" i="8"/>
  <c r="P21" i="8"/>
  <c r="Q47" i="8"/>
  <c r="Q39" i="8"/>
  <c r="Q31" i="8"/>
  <c r="Q23" i="8"/>
  <c r="R47" i="8"/>
  <c r="R39" i="8"/>
  <c r="R31" i="8"/>
  <c r="R23" i="8"/>
  <c r="M43" i="8"/>
  <c r="M35" i="8"/>
  <c r="N45" i="8"/>
  <c r="N37" i="8"/>
  <c r="O47" i="8"/>
  <c r="O39" i="8"/>
  <c r="O31" i="8"/>
  <c r="O23" i="8"/>
  <c r="AB23" i="8" s="1"/>
  <c r="P41" i="8"/>
  <c r="P33" i="8"/>
  <c r="P20" i="8"/>
  <c r="Q45" i="8"/>
  <c r="Q37" i="8"/>
  <c r="Q29" i="8"/>
  <c r="Q21" i="8"/>
  <c r="R45" i="8"/>
  <c r="R37" i="8"/>
  <c r="R29" i="8"/>
  <c r="R21" i="8"/>
  <c r="M42" i="8"/>
  <c r="M34" i="8"/>
  <c r="M26" i="8"/>
  <c r="N44" i="8"/>
  <c r="N36" i="8"/>
  <c r="N28" i="8"/>
  <c r="AA28" i="8" s="1"/>
  <c r="O46" i="8"/>
  <c r="O38" i="8"/>
  <c r="O30" i="8"/>
  <c r="P40" i="8"/>
  <c r="P32" i="8"/>
  <c r="Q44" i="8"/>
  <c r="Q36" i="8"/>
  <c r="Q28" i="8"/>
  <c r="Q20" i="8"/>
  <c r="R44" i="8"/>
  <c r="R36" i="8"/>
  <c r="R28" i="8"/>
  <c r="R20" i="8"/>
  <c r="M41" i="8"/>
  <c r="M33" i="8"/>
  <c r="N43" i="8"/>
  <c r="N35" i="8"/>
  <c r="O45" i="8"/>
  <c r="O37" i="8"/>
  <c r="O29" i="8"/>
  <c r="P47" i="8"/>
  <c r="P39" i="8"/>
  <c r="P23" i="8"/>
  <c r="P19" i="8"/>
  <c r="Q43" i="8"/>
  <c r="Q35" i="8"/>
  <c r="Q27" i="8"/>
  <c r="Q19" i="8"/>
  <c r="R43" i="8"/>
  <c r="R35" i="8"/>
  <c r="R27" i="8"/>
  <c r="R19" i="8"/>
  <c r="M40" i="8"/>
  <c r="N42" i="8"/>
  <c r="N34" i="8"/>
  <c r="AA34" i="8" s="1"/>
  <c r="O44" i="8"/>
  <c r="O36" i="8"/>
  <c r="O28" i="8"/>
  <c r="AB28" i="8" s="1"/>
  <c r="P46" i="8"/>
  <c r="P38" i="8"/>
  <c r="P18" i="8"/>
  <c r="Q42" i="8"/>
  <c r="Q34" i="8"/>
  <c r="Q26" i="8"/>
  <c r="Q18" i="8"/>
  <c r="R42" i="8"/>
  <c r="R34" i="8"/>
  <c r="R26" i="8"/>
  <c r="M27" i="8"/>
  <c r="N26" i="8"/>
  <c r="O26" i="8"/>
  <c r="AB26" i="8" s="1"/>
  <c r="Y21" i="8"/>
  <c r="Y13" i="8"/>
  <c r="AA40" i="8"/>
  <c r="Y45" i="8"/>
  <c r="AA37" i="8"/>
  <c r="Z39" i="8"/>
  <c r="Z45" i="8"/>
  <c r="AB39" i="8"/>
  <c r="Y35" i="8"/>
  <c r="Y32" i="8"/>
  <c r="Y16" i="8"/>
  <c r="AA45" i="8"/>
  <c r="Y40" i="8"/>
  <c r="O25" i="8"/>
  <c r="M25" i="8"/>
  <c r="Y10" i="8"/>
  <c r="AB38" i="8"/>
  <c r="Z37" i="8"/>
  <c r="Y37" i="8"/>
  <c r="Y24" i="8"/>
  <c r="Z34" i="8"/>
  <c r="M24" i="8"/>
  <c r="G1" i="9" l="1"/>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AA35"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36" i="8"/>
  <c r="AB25" i="8"/>
  <c r="AA46" i="8"/>
  <c r="AB37" i="8"/>
  <c r="Y39" i="8"/>
  <c r="Z35" i="8"/>
  <c r="Y36" i="8"/>
  <c r="AB43" i="8"/>
  <c r="Y14" i="8"/>
  <c r="Z47" i="8"/>
  <c r="AA13" i="8"/>
  <c r="AB11" i="8"/>
  <c r="Z19" i="8"/>
  <c r="Z22" i="8"/>
  <c r="AB31" i="8"/>
  <c r="Y26" i="8"/>
  <c r="Y38" i="8"/>
  <c r="AA36" i="8"/>
  <c r="Y27" i="8"/>
  <c r="AA38" i="8"/>
  <c r="Y46" i="8"/>
  <c r="Z38"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<sst xmlns="http://schemas.openxmlformats.org/spreadsheetml/2006/main" count="1094" uniqueCount="208">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</sst>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7">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7"/>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strCache>
            </c:strRef>
          </c:cat>
          <c:val>
            <c:numRef>
              <c:f>[0]!totald</c:f>
              <c:numCache>
                <c:formatCode>General</c:formatCode>
                <c:ptCount val="27"/>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27"/>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strCache>
              <c:extLst xmlns:c15="http://schemas.microsoft.com/office/drawing/2012/chart"/>
            </c:strRef>
          </c:cat>
          <c:val>
            <c:numRef>
              <c:f>[0]!totalr</c:f>
              <c:numCache>
                <c:formatCode>General</c:formatCode>
                <c:ptCount val="27"/>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48</c:v>
                </c:pt>
                <c:pt idx="26">
                  <c:v>45</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7"/>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strCache>
            </c:strRef>
          </c:cat>
          <c:val>
            <c:numRef>
              <c:f>[0]!totala</c:f>
              <c:numCache>
                <c:formatCode>General</c:formatCode>
                <c:ptCount val="27"/>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25</c:v>
                </c:pt>
                <c:pt idx="1">
                  <c:v>60</c:v>
                </c:pt>
                <c:pt idx="2">
                  <c:v>150</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0.6</c:v>
                </c:pt>
                <c:pt idx="1">
                  <c:v>0.75</c:v>
                </c:pt>
                <c:pt idx="2">
                  <c:v>0.89333333333333331</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1.6666666666666666E-2</c:v>
                </c:pt>
                <c:pt idx="2">
                  <c:v>6.6666666666666671E-3</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3" t="s">
        <v>207</v>
      </c>
      <c r="F6" s="244"/>
      <c r="G6" s="20"/>
      <c r="H6" s="5"/>
    </row>
    <row r="7" spans="1:9" ht="15.75" thickBot="1" x14ac:dyDescent="0.3">
      <c r="D7" s="163"/>
      <c r="G7" s="5"/>
      <c r="H7" s="5"/>
    </row>
    <row r="8" spans="1:9" ht="43.5" customHeight="1" thickBot="1" x14ac:dyDescent="0.3">
      <c r="D8" s="164" t="s">
        <v>80</v>
      </c>
      <c r="E8" s="243" t="s">
        <v>112</v>
      </c>
      <c r="F8" s="244"/>
      <c r="G8" s="20"/>
      <c r="H8" s="5"/>
    </row>
    <row r="9" spans="1:9" ht="15.75" thickBot="1" x14ac:dyDescent="0.3">
      <c r="D9" s="163"/>
      <c r="G9" s="5"/>
      <c r="H9" s="5"/>
    </row>
    <row r="10" spans="1:9" ht="45.75" customHeight="1" thickBot="1" x14ac:dyDescent="0.3">
      <c r="A10" s="4"/>
      <c r="D10" s="164" t="s">
        <v>5</v>
      </c>
      <c r="E10" s="243" t="s">
        <v>23</v>
      </c>
      <c r="F10" s="244"/>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5" t="s">
        <v>205</v>
      </c>
      <c r="C4" s="246"/>
      <c r="D4" s="247"/>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8" t="s">
        <v>192</v>
      </c>
      <c r="C9" s="249"/>
      <c r="D9" s="250"/>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8" t="s">
        <v>193</v>
      </c>
      <c r="C13" s="249"/>
      <c r="D13" s="250"/>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5" t="s">
        <v>204</v>
      </c>
      <c r="C19" s="246"/>
      <c r="D19" s="247"/>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zoomScale="80" zoomScaleNormal="80" workbookViewId="0">
      <selection activeCell="AD6" sqref="AD6"/>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December 2023-24</v>
      </c>
    </row>
    <row r="2" spans="1:49" s="26" customFormat="1" ht="48" customHeight="1" x14ac:dyDescent="0.25">
      <c r="B2" s="251" t="s">
        <v>206</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52" t="s">
        <v>189</v>
      </c>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4"/>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73" t="s">
        <v>117</v>
      </c>
      <c r="C6" s="273"/>
      <c r="D6" s="273"/>
      <c r="E6" s="273"/>
      <c r="F6" s="273"/>
      <c r="G6" s="273"/>
      <c r="H6" s="273"/>
      <c r="I6" s="273"/>
      <c r="J6" s="273"/>
      <c r="K6" s="273"/>
      <c r="L6" s="273"/>
      <c r="M6" s="273"/>
      <c r="N6" s="273"/>
      <c r="O6" s="273"/>
      <c r="P6" s="161"/>
      <c r="Q6" s="171" t="s">
        <v>83</v>
      </c>
      <c r="R6" s="172"/>
      <c r="S6" s="174" t="s">
        <v>81</v>
      </c>
      <c r="T6" s="175" t="s">
        <v>77</v>
      </c>
      <c r="U6" s="175"/>
      <c r="V6" s="176" t="s">
        <v>123</v>
      </c>
      <c r="W6" s="173"/>
      <c r="X6" s="178"/>
      <c r="Y6" s="174" t="s">
        <v>82</v>
      </c>
      <c r="Z6" s="175"/>
      <c r="AA6" s="177"/>
      <c r="AB6" s="175" t="s">
        <v>112</v>
      </c>
      <c r="AC6" s="175"/>
      <c r="AD6" s="176" t="s">
        <v>125</v>
      </c>
      <c r="AE6" s="170"/>
    </row>
    <row r="7" spans="1:49" s="5" customFormat="1" ht="3" customHeight="1" x14ac:dyDescent="0.25">
      <c r="B7" s="273"/>
      <c r="C7" s="273"/>
      <c r="D7" s="273"/>
      <c r="E7" s="273"/>
      <c r="F7" s="273"/>
      <c r="G7" s="273"/>
      <c r="H7" s="273"/>
      <c r="I7" s="273"/>
      <c r="J7" s="273"/>
      <c r="K7" s="273"/>
      <c r="L7" s="273"/>
      <c r="M7" s="273"/>
      <c r="N7" s="273"/>
      <c r="O7" s="273"/>
      <c r="P7" s="161"/>
      <c r="Q7" s="169"/>
      <c r="R7" s="161"/>
      <c r="S7" s="1"/>
      <c r="T7" s="1"/>
      <c r="U7" s="1"/>
      <c r="V7" s="1"/>
      <c r="W7" s="1"/>
      <c r="X7" s="168"/>
      <c r="Z7" s="161"/>
      <c r="AA7" s="161"/>
      <c r="AB7" s="161"/>
      <c r="AC7" s="29"/>
    </row>
    <row r="8" spans="1:49" s="5" customFormat="1" ht="24.75" customHeight="1" x14ac:dyDescent="0.25">
      <c r="B8" s="273"/>
      <c r="C8" s="273"/>
      <c r="D8" s="273"/>
      <c r="E8" s="273"/>
      <c r="F8" s="273"/>
      <c r="G8" s="273"/>
      <c r="H8" s="273"/>
      <c r="I8" s="273"/>
      <c r="J8" s="273"/>
      <c r="K8" s="273"/>
      <c r="L8" s="273"/>
      <c r="M8" s="273"/>
      <c r="N8" s="273"/>
      <c r="O8" s="273"/>
      <c r="P8" s="161"/>
      <c r="Q8" s="169"/>
      <c r="U8" s="1"/>
      <c r="X8" s="1"/>
    </row>
    <row r="9" spans="1:49" ht="5.25" customHeight="1" x14ac:dyDescent="0.25"/>
    <row r="10" spans="1:49" s="3" customFormat="1" ht="60.75" customHeight="1" x14ac:dyDescent="0.25">
      <c r="A10" s="4"/>
      <c r="B10" s="264" t="s">
        <v>185</v>
      </c>
      <c r="C10" s="265"/>
      <c r="D10" s="265"/>
      <c r="E10" s="266"/>
      <c r="F10" s="148"/>
      <c r="G10" s="264" t="s">
        <v>3</v>
      </c>
      <c r="H10" s="265"/>
      <c r="I10" s="265"/>
      <c r="J10" s="266"/>
      <c r="K10" s="149"/>
      <c r="L10" s="267" t="s">
        <v>191</v>
      </c>
      <c r="M10" s="268"/>
      <c r="N10" s="268"/>
      <c r="O10" s="269"/>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62" t="s">
        <v>7</v>
      </c>
      <c r="E12" s="263"/>
      <c r="F12" s="5"/>
      <c r="G12" s="12" t="s">
        <v>11</v>
      </c>
      <c r="H12" s="9"/>
      <c r="I12" s="262" t="s">
        <v>7</v>
      </c>
      <c r="J12" s="263"/>
      <c r="L12" s="12" t="s">
        <v>11</v>
      </c>
      <c r="M12" s="9"/>
      <c r="N12" s="262" t="s">
        <v>7</v>
      </c>
      <c r="O12" s="263"/>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25</v>
      </c>
      <c r="C14" s="5"/>
      <c r="D14" s="260">
        <f>Workings!E32</f>
        <v>22</v>
      </c>
      <c r="E14" s="261"/>
      <c r="F14" s="5"/>
      <c r="G14" s="15">
        <f>Workings!E9</f>
        <v>15</v>
      </c>
      <c r="H14" s="5"/>
      <c r="I14" s="260">
        <f>Workings!E33</f>
        <v>20</v>
      </c>
      <c r="J14" s="261"/>
      <c r="L14" s="15">
        <f>Workings!E10</f>
        <v>0</v>
      </c>
      <c r="M14" s="5"/>
      <c r="N14" s="260">
        <f>Workings!E34</f>
        <v>1</v>
      </c>
      <c r="O14" s="261"/>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62" t="s">
        <v>8</v>
      </c>
      <c r="E16" s="263"/>
      <c r="F16" s="5"/>
      <c r="G16" s="12" t="s">
        <v>42</v>
      </c>
      <c r="H16" s="9"/>
      <c r="I16" s="262" t="s">
        <v>8</v>
      </c>
      <c r="J16" s="263"/>
      <c r="L16" s="12" t="s">
        <v>42</v>
      </c>
      <c r="M16" s="9"/>
      <c r="N16" s="262" t="s">
        <v>8</v>
      </c>
      <c r="O16" s="263"/>
    </row>
    <row r="17" spans="2:31" ht="1.5" customHeight="1" x14ac:dyDescent="0.25">
      <c r="B17" s="13"/>
      <c r="C17" s="5"/>
      <c r="D17" s="5"/>
      <c r="E17" s="14"/>
      <c r="F17" s="5"/>
      <c r="G17" s="13"/>
      <c r="H17" s="5"/>
      <c r="I17" s="5"/>
      <c r="J17" s="14"/>
      <c r="L17" s="13"/>
      <c r="M17" s="5"/>
      <c r="N17" s="5"/>
      <c r="O17" s="14"/>
    </row>
    <row r="18" spans="2:31" x14ac:dyDescent="0.25">
      <c r="B18" s="134">
        <f>Workings!E44</f>
        <v>60</v>
      </c>
      <c r="C18" s="5"/>
      <c r="D18" s="260">
        <f>Workings!E68</f>
        <v>49</v>
      </c>
      <c r="E18" s="261"/>
      <c r="F18" s="43"/>
      <c r="G18" s="134">
        <f>Workings!E45</f>
        <v>45</v>
      </c>
      <c r="H18" s="5"/>
      <c r="I18" s="260">
        <f>Workings!E69</f>
        <v>48</v>
      </c>
      <c r="J18" s="261"/>
      <c r="L18" s="134">
        <f>Workings!E46</f>
        <v>1</v>
      </c>
      <c r="M18" s="5"/>
      <c r="N18" s="260">
        <f>Workings!E70</f>
        <v>0</v>
      </c>
      <c r="O18" s="261"/>
    </row>
    <row r="19" spans="2:31" ht="3.75" customHeight="1" x14ac:dyDescent="0.25">
      <c r="B19" s="13"/>
      <c r="C19" s="5"/>
      <c r="D19" s="5"/>
      <c r="E19" s="14"/>
      <c r="F19" s="5"/>
      <c r="G19" s="13"/>
      <c r="H19" s="5"/>
      <c r="I19" s="5"/>
      <c r="J19" s="14"/>
      <c r="L19" s="13"/>
      <c r="M19" s="5"/>
      <c r="N19" s="5"/>
      <c r="O19" s="14"/>
    </row>
    <row r="20" spans="2:31" x14ac:dyDescent="0.25">
      <c r="B20" s="12" t="s">
        <v>9</v>
      </c>
      <c r="C20" s="9"/>
      <c r="D20" s="262" t="s">
        <v>10</v>
      </c>
      <c r="E20" s="263"/>
      <c r="F20" s="5"/>
      <c r="G20" s="12" t="s">
        <v>9</v>
      </c>
      <c r="H20" s="9"/>
      <c r="I20" s="262" t="s">
        <v>10</v>
      </c>
      <c r="J20" s="263"/>
      <c r="L20" s="12" t="s">
        <v>9</v>
      </c>
      <c r="M20" s="9"/>
      <c r="N20" s="262" t="s">
        <v>10</v>
      </c>
      <c r="O20" s="263"/>
    </row>
    <row r="21" spans="2:31" ht="1.5" customHeight="1" x14ac:dyDescent="0.25">
      <c r="B21" s="16"/>
      <c r="C21" s="9"/>
      <c r="D21" s="9"/>
      <c r="E21" s="17"/>
      <c r="F21" s="5"/>
      <c r="G21" s="13"/>
      <c r="H21" s="5"/>
      <c r="I21" s="5"/>
      <c r="J21" s="14"/>
      <c r="L21" s="13"/>
      <c r="M21" s="5"/>
      <c r="N21" s="5"/>
      <c r="O21" s="14"/>
    </row>
    <row r="22" spans="2:31" x14ac:dyDescent="0.25">
      <c r="B22" s="135">
        <f>Workings!E80</f>
        <v>150</v>
      </c>
      <c r="C22" s="18"/>
      <c r="D22" s="255">
        <f>Workings!E104</f>
        <v>182</v>
      </c>
      <c r="E22" s="256"/>
      <c r="F22" s="5"/>
      <c r="G22" s="135">
        <f>Workings!E81</f>
        <v>134</v>
      </c>
      <c r="H22" s="18"/>
      <c r="I22" s="255">
        <f>Workings!E105</f>
        <v>182</v>
      </c>
      <c r="J22" s="256"/>
      <c r="L22" s="135">
        <f>Workings!E82</f>
        <v>1</v>
      </c>
      <c r="M22" s="18"/>
      <c r="N22" s="255">
        <f>Workings!E106</f>
        <v>6</v>
      </c>
      <c r="O22" s="256"/>
    </row>
    <row r="23" spans="2:31" x14ac:dyDescent="0.25">
      <c r="B23" s="157"/>
      <c r="C23" s="5"/>
      <c r="D23" s="157"/>
      <c r="E23" s="28"/>
      <c r="F23" s="5"/>
      <c r="G23" s="157"/>
      <c r="H23" s="5"/>
      <c r="I23" s="157"/>
      <c r="J23" s="28"/>
      <c r="L23" s="157"/>
      <c r="M23" s="5"/>
      <c r="N23" s="157"/>
      <c r="O23" s="28"/>
    </row>
    <row r="24" spans="2:31" ht="26.25" customHeight="1" x14ac:dyDescent="0.25">
      <c r="B24" s="274" t="s">
        <v>30</v>
      </c>
      <c r="C24" s="274"/>
      <c r="D24" s="274"/>
      <c r="E24" s="274"/>
      <c r="F24" s="274"/>
      <c r="G24" s="274"/>
      <c r="H24" s="274"/>
      <c r="I24" s="274"/>
      <c r="J24" s="274"/>
      <c r="K24" s="274"/>
      <c r="L24" s="274"/>
      <c r="M24" s="274"/>
      <c r="N24" s="274"/>
      <c r="O24" s="274"/>
      <c r="P24" s="274"/>
      <c r="Q24" s="274"/>
      <c r="R24" s="274"/>
      <c r="S24" s="274"/>
      <c r="T24" s="274"/>
      <c r="U24" s="274"/>
      <c r="V24" s="274"/>
      <c r="W24" s="274"/>
      <c r="X24" s="274"/>
      <c r="Y24" s="274"/>
      <c r="Z24" s="274"/>
      <c r="AA24" s="274"/>
      <c r="AB24" s="274"/>
      <c r="AC24" s="274"/>
      <c r="AD24" s="274"/>
      <c r="AE24" s="274"/>
    </row>
    <row r="25" spans="2:31" ht="3" customHeight="1" x14ac:dyDescent="0.25">
      <c r="B25" s="28"/>
      <c r="C25" s="5"/>
      <c r="D25" s="28"/>
      <c r="E25" s="28"/>
      <c r="F25" s="5"/>
      <c r="G25" s="28"/>
      <c r="H25" s="5"/>
      <c r="I25" s="28"/>
      <c r="J25" s="28"/>
      <c r="L25" s="28"/>
      <c r="M25" s="5"/>
      <c r="N25" s="28"/>
      <c r="O25" s="28"/>
    </row>
    <row r="26" spans="2:31" x14ac:dyDescent="0.25">
      <c r="B26" s="281" t="s">
        <v>31</v>
      </c>
      <c r="C26" s="282"/>
      <c r="D26" s="282"/>
      <c r="E26" s="283"/>
      <c r="F26" s="29"/>
      <c r="G26" s="281" t="s">
        <v>32</v>
      </c>
      <c r="H26" s="282"/>
      <c r="I26" s="282"/>
      <c r="J26" s="283"/>
      <c r="K26" s="29"/>
      <c r="L26" s="281" t="s">
        <v>33</v>
      </c>
      <c r="M26" s="282"/>
      <c r="N26" s="282"/>
      <c r="O26" s="283"/>
      <c r="P26" s="29"/>
      <c r="Q26" s="284" t="s">
        <v>34</v>
      </c>
      <c r="R26" s="285"/>
      <c r="S26" s="285"/>
      <c r="T26" s="286"/>
      <c r="U26" s="29"/>
      <c r="V26" s="155" t="s">
        <v>35</v>
      </c>
      <c r="W26" s="156"/>
      <c r="X26" s="156"/>
      <c r="Y26" s="31"/>
      <c r="Z26" s="38"/>
      <c r="AA26" s="44"/>
      <c r="AB26" s="287" t="s">
        <v>36</v>
      </c>
      <c r="AC26" s="288"/>
      <c r="AD26" s="288"/>
      <c r="AE26" s="47"/>
    </row>
    <row r="27" spans="2:31" ht="21.75" customHeight="1" x14ac:dyDescent="0.25">
      <c r="B27" s="275" t="s">
        <v>37</v>
      </c>
      <c r="C27" s="276"/>
      <c r="D27" s="276"/>
      <c r="E27" s="277"/>
      <c r="F27" s="23"/>
      <c r="G27" s="275" t="s">
        <v>179</v>
      </c>
      <c r="H27" s="276"/>
      <c r="I27" s="276"/>
      <c r="J27" s="277"/>
      <c r="K27" s="23"/>
      <c r="L27" s="275" t="s">
        <v>38</v>
      </c>
      <c r="M27" s="276"/>
      <c r="N27" s="276"/>
      <c r="O27" s="277"/>
      <c r="P27" s="23"/>
      <c r="Q27" s="278" t="s">
        <v>39</v>
      </c>
      <c r="R27" s="279"/>
      <c r="S27" s="279"/>
      <c r="T27" s="280"/>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0</v>
      </c>
      <c r="Z29" s="45">
        <f>IFERROR(Y29/SUM($D29, $I29,$N29,$S29,$Y29,$AD29), "-")</f>
        <v>0</v>
      </c>
      <c r="AA29" s="5"/>
      <c r="AB29" s="34" t="s">
        <v>11</v>
      </c>
      <c r="AC29" s="27"/>
      <c r="AD29" s="136">
        <f>Workings!E16</f>
        <v>15</v>
      </c>
      <c r="AE29" s="48">
        <f>IFERROR(AD29/SUM($D29, $I29,$N29,$S29,$Y29,$AD29), "-")</f>
        <v>1</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1</v>
      </c>
      <c r="O31" s="45">
        <f>IFERROR(N31/SUM($D31, $I31,$N31,$S31,$Y31,$AD31), "-")</f>
        <v>2.2222222222222223E-2</v>
      </c>
      <c r="P31" s="5"/>
      <c r="Q31" s="34" t="s">
        <v>42</v>
      </c>
      <c r="R31" s="27"/>
      <c r="S31" s="136">
        <f>Workings!E50</f>
        <v>2</v>
      </c>
      <c r="T31" s="45">
        <f>IFERROR(S31/SUM($D31, $I31,$N31,$S31,$Y31,$AD31), "-")</f>
        <v>4.4444444444444446E-2</v>
      </c>
      <c r="U31" s="5"/>
      <c r="V31" s="34" t="s">
        <v>42</v>
      </c>
      <c r="W31" s="27"/>
      <c r="X31" s="27"/>
      <c r="Y31" s="136">
        <f>Workings!E51</f>
        <v>4</v>
      </c>
      <c r="Z31" s="45">
        <f>IFERROR(Y31/SUM($D31, $I31,$N31,$S31,$Y31,$AD31), "-")</f>
        <v>8.8888888888888892E-2</v>
      </c>
      <c r="AA31" s="5"/>
      <c r="AB31" s="34" t="s">
        <v>42</v>
      </c>
      <c r="AC31" s="27"/>
      <c r="AD31" s="136">
        <f>Workings!E52</f>
        <v>38</v>
      </c>
      <c r="AE31" s="48">
        <f>IFERROR(AD31/SUM($D31, $I31,$N31,$S31,$Y31,$AD31), "-")</f>
        <v>0.84444444444444444</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1</v>
      </c>
      <c r="O33" s="46">
        <f>IFERROR(N33/SUM($D33, $I33,$N33,$S33,$Y33,$AD33), "-")</f>
        <v>7.462686567164179E-3</v>
      </c>
      <c r="P33" s="5"/>
      <c r="Q33" s="36" t="s">
        <v>9</v>
      </c>
      <c r="R33" s="37"/>
      <c r="S33" s="137">
        <f>Workings!E86</f>
        <v>4</v>
      </c>
      <c r="T33" s="46">
        <f>IFERROR(S33/SUM($D33, $I33,$N33,$S33,$Y33,$AD33), "-")</f>
        <v>2.9850746268656716E-2</v>
      </c>
      <c r="U33" s="5"/>
      <c r="V33" s="36" t="s">
        <v>9</v>
      </c>
      <c r="W33" s="37"/>
      <c r="X33" s="37"/>
      <c r="Y33" s="137">
        <f>Workings!E87</f>
        <v>13</v>
      </c>
      <c r="Z33" s="46">
        <f>IFERROR(Y33/SUM($D33, $I33,$N33,$S33,$Y33,$AD33), "-")</f>
        <v>9.7014925373134331E-2</v>
      </c>
      <c r="AA33" s="5"/>
      <c r="AB33" s="36" t="s">
        <v>9</v>
      </c>
      <c r="AC33" s="37"/>
      <c r="AD33" s="137">
        <f>Workings!E88</f>
        <v>116</v>
      </c>
      <c r="AE33" s="50">
        <f>IFERROR(AD33/SUM($D33, $I33,$N33,$S33,$Y33,$AD33), "-")</f>
        <v>0.86567164179104472</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7" t="s">
        <v>188</v>
      </c>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9"/>
    </row>
    <row r="37" spans="2:32" ht="15.75" x14ac:dyDescent="0.25">
      <c r="B37" s="273" t="s">
        <v>118</v>
      </c>
      <c r="C37" s="273"/>
      <c r="D37" s="273"/>
      <c r="E37" s="273"/>
      <c r="F37" s="273"/>
      <c r="G37" s="273"/>
      <c r="H37" s="273"/>
      <c r="I37" s="273"/>
      <c r="J37" s="273"/>
      <c r="K37" s="273"/>
      <c r="L37" s="273"/>
      <c r="M37" s="273"/>
      <c r="N37" s="273"/>
      <c r="O37" s="273"/>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75" x14ac:dyDescent="0.25">
      <c r="B38" s="273"/>
      <c r="C38" s="273"/>
      <c r="D38" s="273"/>
      <c r="E38" s="273"/>
      <c r="F38" s="273"/>
      <c r="G38" s="273"/>
      <c r="H38" s="273"/>
      <c r="I38" s="273"/>
      <c r="J38" s="273"/>
      <c r="K38" s="273"/>
      <c r="L38" s="273"/>
      <c r="M38" s="273"/>
      <c r="N38" s="273"/>
      <c r="O38" s="273"/>
      <c r="P38" s="161"/>
      <c r="Q38" s="169"/>
      <c r="R38" s="161"/>
      <c r="X38" s="168"/>
      <c r="Y38" s="5"/>
      <c r="Z38" s="161"/>
      <c r="AA38" s="161"/>
      <c r="AB38" s="161"/>
      <c r="AC38" s="29"/>
      <c r="AD38" s="5"/>
      <c r="AE38" s="5"/>
      <c r="AF38" s="5"/>
    </row>
    <row r="39" spans="2:32" ht="18.75" x14ac:dyDescent="0.25">
      <c r="B39" s="273"/>
      <c r="C39" s="273"/>
      <c r="D39" s="273"/>
      <c r="E39" s="273"/>
      <c r="F39" s="273"/>
      <c r="G39" s="273"/>
      <c r="H39" s="273"/>
      <c r="I39" s="273"/>
      <c r="J39" s="273"/>
      <c r="K39" s="273"/>
      <c r="L39" s="273"/>
      <c r="M39" s="273"/>
      <c r="N39" s="273"/>
      <c r="O39" s="273"/>
      <c r="P39" s="161"/>
      <c r="Q39" s="169"/>
      <c r="R39" s="5"/>
      <c r="S39" s="5"/>
      <c r="T39" s="5"/>
      <c r="V39" s="5"/>
      <c r="W39" s="5"/>
      <c r="Y39" s="5"/>
      <c r="Z39" s="5"/>
      <c r="AA39" s="5"/>
      <c r="AB39" s="5"/>
      <c r="AC39" s="5"/>
      <c r="AD39" s="5"/>
      <c r="AE39" s="5"/>
      <c r="AF39" s="5"/>
    </row>
    <row r="41" spans="2:32" ht="53.25" customHeight="1" x14ac:dyDescent="0.25">
      <c r="B41" s="264" t="s">
        <v>116</v>
      </c>
      <c r="C41" s="265"/>
      <c r="D41" s="265"/>
      <c r="E41" s="266"/>
      <c r="F41" s="148"/>
      <c r="G41" s="267" t="s">
        <v>186</v>
      </c>
      <c r="H41" s="268"/>
      <c r="I41" s="268"/>
      <c r="J41" s="269"/>
      <c r="K41" s="149"/>
      <c r="L41" s="270" t="s">
        <v>190</v>
      </c>
      <c r="M41" s="271"/>
      <c r="N41" s="271"/>
      <c r="O41" s="272"/>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62" t="s">
        <v>7</v>
      </c>
      <c r="E43" s="263"/>
      <c r="F43" s="5"/>
      <c r="G43" s="12" t="s">
        <v>11</v>
      </c>
      <c r="H43" s="9"/>
      <c r="I43" s="262" t="s">
        <v>7</v>
      </c>
      <c r="J43" s="263"/>
      <c r="L43" s="12" t="s">
        <v>11</v>
      </c>
      <c r="M43" s="9"/>
      <c r="N43" s="262" t="s">
        <v>7</v>
      </c>
      <c r="O43" s="263"/>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60">
        <f>Workings!E41</f>
        <v>0</v>
      </c>
      <c r="E45" s="261"/>
      <c r="F45" s="5"/>
      <c r="G45" s="15">
        <f>Workings!E18</f>
        <v>0</v>
      </c>
      <c r="H45" s="5"/>
      <c r="I45" s="260">
        <f>Workings!E42</f>
        <v>0</v>
      </c>
      <c r="J45" s="261"/>
      <c r="L45" s="15">
        <f>Workings!E19</f>
        <v>0</v>
      </c>
      <c r="M45" s="5"/>
      <c r="N45" s="260">
        <f>Workings!E43</f>
        <v>0</v>
      </c>
      <c r="O45" s="261"/>
    </row>
    <row r="46" spans="2:32" ht="3.75" customHeight="1" x14ac:dyDescent="0.25">
      <c r="B46" s="13"/>
      <c r="C46" s="5"/>
      <c r="D46" s="5"/>
      <c r="E46" s="14"/>
      <c r="F46" s="5"/>
      <c r="G46" s="13"/>
      <c r="H46" s="5"/>
      <c r="I46" s="5"/>
      <c r="J46" s="14"/>
      <c r="L46" s="13"/>
      <c r="M46" s="5"/>
      <c r="N46" s="5"/>
      <c r="O46" s="14"/>
    </row>
    <row r="47" spans="2:32" x14ac:dyDescent="0.25">
      <c r="B47" s="12" t="s">
        <v>42</v>
      </c>
      <c r="C47" s="9"/>
      <c r="D47" s="262" t="s">
        <v>8</v>
      </c>
      <c r="E47" s="263"/>
      <c r="F47" s="5"/>
      <c r="G47" s="12" t="s">
        <v>42</v>
      </c>
      <c r="H47" s="9"/>
      <c r="I47" s="262" t="s">
        <v>8</v>
      </c>
      <c r="J47" s="263"/>
      <c r="L47" s="12" t="s">
        <v>42</v>
      </c>
      <c r="M47" s="9"/>
      <c r="N47" s="262" t="s">
        <v>8</v>
      </c>
      <c r="O47" s="263"/>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60">
        <f>Workings!E77</f>
        <v>0</v>
      </c>
      <c r="E49" s="261"/>
      <c r="F49" s="43"/>
      <c r="G49" s="134">
        <f>Workings!E54</f>
        <v>0</v>
      </c>
      <c r="H49" s="5"/>
      <c r="I49" s="260">
        <f>Workings!E78</f>
        <v>0</v>
      </c>
      <c r="J49" s="261"/>
      <c r="L49" s="134">
        <f>Workings!E55</f>
        <v>0</v>
      </c>
      <c r="M49" s="5"/>
      <c r="N49" s="260">
        <f>Workings!E79</f>
        <v>0</v>
      </c>
      <c r="O49" s="261"/>
    </row>
    <row r="50" spans="2:15" ht="3.75" customHeight="1" x14ac:dyDescent="0.25">
      <c r="B50" s="13"/>
      <c r="C50" s="5"/>
      <c r="D50" s="5"/>
      <c r="E50" s="14"/>
      <c r="F50" s="5"/>
      <c r="G50" s="13"/>
      <c r="H50" s="5"/>
      <c r="I50" s="5"/>
      <c r="J50" s="14"/>
      <c r="L50" s="13"/>
      <c r="M50" s="5"/>
      <c r="N50" s="5"/>
      <c r="O50" s="14"/>
    </row>
    <row r="51" spans="2:15" x14ac:dyDescent="0.25">
      <c r="B51" s="12" t="s">
        <v>9</v>
      </c>
      <c r="C51" s="9"/>
      <c r="D51" s="262" t="s">
        <v>10</v>
      </c>
      <c r="E51" s="263"/>
      <c r="F51" s="5"/>
      <c r="G51" s="12" t="s">
        <v>9</v>
      </c>
      <c r="H51" s="9"/>
      <c r="I51" s="262" t="s">
        <v>10</v>
      </c>
      <c r="J51" s="263"/>
      <c r="L51" s="12" t="s">
        <v>9</v>
      </c>
      <c r="M51" s="9"/>
      <c r="N51" s="262" t="s">
        <v>10</v>
      </c>
      <c r="O51" s="263"/>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55">
        <f>Workings!E113</f>
        <v>0</v>
      </c>
      <c r="E53" s="256"/>
      <c r="F53" s="5"/>
      <c r="G53" s="135">
        <f>Workings!E90</f>
        <v>0</v>
      </c>
      <c r="H53" s="18"/>
      <c r="I53" s="255">
        <f>Workings!E114</f>
        <v>0</v>
      </c>
      <c r="J53" s="256"/>
      <c r="L53" s="135">
        <f>Workings!E91</f>
        <v>0</v>
      </c>
      <c r="M53" s="18"/>
      <c r="N53" s="255">
        <f>Workings!E115</f>
        <v>0</v>
      </c>
      <c r="O53" s="256"/>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December 2023-24</v>
      </c>
    </row>
    <row r="2" spans="1:39" s="26" customFormat="1" ht="75" customHeight="1" x14ac:dyDescent="0.25">
      <c r="C2" s="289" t="s">
        <v>198</v>
      </c>
      <c r="D2" s="289"/>
      <c r="E2" s="290"/>
      <c r="F2" s="290"/>
      <c r="G2" s="290"/>
      <c r="H2" s="290"/>
      <c r="I2" s="290"/>
      <c r="J2" s="290"/>
      <c r="K2" s="290"/>
      <c r="L2" s="290"/>
      <c r="M2" s="290"/>
      <c r="N2" s="290"/>
      <c r="O2" s="290"/>
      <c r="P2" s="290"/>
      <c r="Q2" s="290"/>
      <c r="R2" s="290"/>
      <c r="S2" s="290"/>
      <c r="T2" s="290"/>
      <c r="U2" s="290"/>
      <c r="V2" s="290"/>
      <c r="W2" s="290"/>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1" t="s">
        <v>70</v>
      </c>
      <c r="F4" s="292"/>
      <c r="G4" s="293"/>
      <c r="H4" s="162"/>
      <c r="I4" s="162"/>
      <c r="J4" s="291" t="s">
        <v>3</v>
      </c>
      <c r="K4" s="292"/>
      <c r="L4" s="292"/>
      <c r="M4" s="292"/>
      <c r="N4" s="292"/>
      <c r="O4" s="293"/>
      <c r="P4" s="162"/>
      <c r="Q4" s="294" t="s">
        <v>182</v>
      </c>
      <c r="R4" s="295"/>
      <c r="S4" s="295"/>
      <c r="T4" s="295"/>
      <c r="U4" s="295"/>
      <c r="V4" s="296"/>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25</v>
      </c>
      <c r="F8" s="138">
        <f>Workings!E44</f>
        <v>60</v>
      </c>
      <c r="G8" s="139">
        <f>Workings!E80</f>
        <v>150</v>
      </c>
      <c r="H8" s="61"/>
      <c r="I8" s="61"/>
      <c r="J8" s="69">
        <f>Workings!E9</f>
        <v>15</v>
      </c>
      <c r="K8" s="76">
        <f>IFERROR(J8/E8, "-")</f>
        <v>0.6</v>
      </c>
      <c r="L8" s="138">
        <f>Workings!E45</f>
        <v>45</v>
      </c>
      <c r="M8" s="76">
        <f>IFERROR(L8/F8, "-")</f>
        <v>0.75</v>
      </c>
      <c r="N8" s="138">
        <f>Workings!E81</f>
        <v>134</v>
      </c>
      <c r="O8" s="77">
        <f>IFERROR(N8/G8, "-")</f>
        <v>0.89333333333333331</v>
      </c>
      <c r="P8" s="30"/>
      <c r="Q8" s="69">
        <f>Workings!E10</f>
        <v>0</v>
      </c>
      <c r="R8" s="78">
        <f>IFERROR(Q8/E8, "-")</f>
        <v>0</v>
      </c>
      <c r="S8" s="138">
        <f>Workings!E46</f>
        <v>1</v>
      </c>
      <c r="T8" s="78">
        <f>IFERROR(S8/F8, "-")</f>
        <v>1.6666666666666666E-2</v>
      </c>
      <c r="U8" s="138">
        <f>Workings!E82</f>
        <v>1</v>
      </c>
      <c r="V8" s="79">
        <f>IFERROR(U8/G8, "-")</f>
        <v>6.6666666666666671E-3</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K8" workbookViewId="0">
      <selection activeCell="U20" sqref="U20"/>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2023-24</v>
      </c>
      <c r="U3" s="113" t="str">
        <f>'Trust Dashboard'!V6&amp;" "&amp;'Trust Dashboard'!T6</f>
        <v>Q1 2017-18</v>
      </c>
      <c r="V3" s="113">
        <f>VLOOKUP(U3, U8:V127, 2, 0)</f>
        <v>1</v>
      </c>
      <c r="X3" s="113" t="str">
        <f>'Trust Dashboard'!AD6&amp;" "&amp;'Trust Dashboard'!AB6</f>
        <v>Q3 2023-24</v>
      </c>
      <c r="Y3" s="113">
        <f>VLOOKUP(X3, U8:V127, 2, 0)</f>
        <v>27</v>
      </c>
      <c r="AD3" s="113" t="str">
        <f>'Trust Dashboard'!$V$37&amp;" "&amp;'Trust Dashboard'!$T$37</f>
        <v>Q1 2017-18</v>
      </c>
      <c r="AE3" s="113">
        <f>VLOOKUP(AD3, U8:V47, 2, 0)</f>
        <v>1</v>
      </c>
      <c r="AG3" s="113" t="str">
        <f>'Trust Dashboard'!$AD$37&amp;" "&amp;'Trust Dashboard'!$AB$37</f>
        <v>Q4 2018-19</v>
      </c>
      <c r="AH3" s="113">
        <f>VLOOKUP(AG3, U8:V127, 2, 0)</f>
        <v>8</v>
      </c>
    </row>
    <row r="4" spans="1:34" x14ac:dyDescent="0.25">
      <c r="A4" s="112"/>
      <c r="B4" s="113" t="s">
        <v>59</v>
      </c>
      <c r="C4" s="116" t="str">
        <f>Data!F3</f>
        <v>December</v>
      </c>
    </row>
    <row r="5" spans="1:34" x14ac:dyDescent="0.25">
      <c r="A5" s="112"/>
      <c r="B5" s="113" t="s">
        <v>60</v>
      </c>
      <c r="C5" s="116" t="str">
        <f>C3&amp;C4</f>
        <v>2023-24December</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25</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15</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0</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48</v>
      </c>
      <c r="D16" s="113">
        <v>12</v>
      </c>
      <c r="E16" s="122">
        <f>VLOOKUP($C$5, Data!$D$8:$DJ$127, Workings!$D16, 0)</f>
        <v>15</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22</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20</v>
      </c>
      <c r="F33" s="125"/>
      <c r="H33" s="180"/>
      <c r="L33" s="121" t="s">
        <v>159</v>
      </c>
      <c r="M33" s="113">
        <f>VLOOKUP($L33, Data!$B$8:$BB$127, 42, 0)</f>
        <v>49</v>
      </c>
      <c r="N33" s="113">
        <f>VLOOKUP($L33, Data!$B$8:$BB$127, 43, 0)</f>
        <v>48</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48</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1</v>
      </c>
      <c r="F34" s="125"/>
      <c r="L34" s="121" t="s">
        <v>160</v>
      </c>
      <c r="M34" s="113">
        <f>VLOOKUP($L34, Data!$B$8:$BB$127, 42, 0)</f>
        <v>60</v>
      </c>
      <c r="N34" s="113">
        <f>VLOOKUP($L34, Data!$B$8:$BB$127, 43, 0)</f>
        <v>45</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45</v>
      </c>
      <c r="AB34" s="113">
        <f t="shared" si="3"/>
        <v>1</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162</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1</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2</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3</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14</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60</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45</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0</v>
      </c>
      <c r="F48" s="125"/>
      <c r="L48"/>
      <c r="S48" s="113" t="s">
        <v>178</v>
      </c>
    </row>
    <row r="49" spans="1:19" ht="15.75" customHeight="1" x14ac:dyDescent="0.25">
      <c r="A49" s="121"/>
      <c r="C49" s="115" t="s">
        <v>45</v>
      </c>
      <c r="D49" s="113">
        <v>45</v>
      </c>
      <c r="E49" s="122">
        <f>VLOOKUP($C$5, Data!$D$8:$DJ$127, Workings!$D49, 0)</f>
        <v>1</v>
      </c>
      <c r="F49" s="125"/>
      <c r="L49"/>
      <c r="S49" s="179" t="s">
        <v>124</v>
      </c>
    </row>
    <row r="50" spans="1:19" ht="15.75" customHeight="1" x14ac:dyDescent="0.25">
      <c r="A50" s="121"/>
      <c r="C50" s="115" t="s">
        <v>46</v>
      </c>
      <c r="D50" s="113">
        <v>46</v>
      </c>
      <c r="E50" s="122">
        <f>VLOOKUP($C$5, Data!$D$8:$DJ$127, Workings!$D50, 0)</f>
        <v>2</v>
      </c>
      <c r="F50" s="125"/>
      <c r="L50"/>
      <c r="S50" s="179" t="s">
        <v>125</v>
      </c>
    </row>
    <row r="51" spans="1:19" ht="15.75" customHeight="1" x14ac:dyDescent="0.25">
      <c r="A51" s="121"/>
      <c r="C51" s="115" t="s">
        <v>47</v>
      </c>
      <c r="D51" s="113">
        <v>47</v>
      </c>
      <c r="E51" s="122">
        <f>VLOOKUP($C$5, Data!$D$8:$DJ$127, Workings!$D51, 0)</f>
        <v>4</v>
      </c>
      <c r="F51" s="125"/>
      <c r="L51"/>
      <c r="S51" s="179" t="s">
        <v>126</v>
      </c>
    </row>
    <row r="52" spans="1:19" ht="15.75" customHeight="1" x14ac:dyDescent="0.25">
      <c r="A52" s="121"/>
      <c r="C52" s="115" t="s">
        <v>48</v>
      </c>
      <c r="D52" s="113">
        <v>48</v>
      </c>
      <c r="E52" s="122">
        <f>VLOOKUP($C$5, Data!$D$8:$DJ$127, Workings!$D52, 0)</f>
        <v>38</v>
      </c>
      <c r="F52" s="125"/>
      <c r="L52"/>
    </row>
    <row r="53" spans="1:19" ht="15.75" customHeight="1" x14ac:dyDescent="0.25">
      <c r="A53" s="121"/>
      <c r="C53" s="115" t="s">
        <v>128</v>
      </c>
      <c r="D53" s="113">
        <v>49</v>
      </c>
      <c r="E53" s="122">
        <f>VLOOKUP($C$5, Data!$D$8:$DJ$127, Workings!$D53, 0)</f>
        <v>0</v>
      </c>
      <c r="F53" s="125"/>
      <c r="L53"/>
    </row>
    <row r="54" spans="1:19" ht="15.75" customHeight="1" x14ac:dyDescent="0.25">
      <c r="A54" s="121"/>
      <c r="C54" s="115" t="s">
        <v>129</v>
      </c>
      <c r="D54" s="113">
        <v>50</v>
      </c>
      <c r="E54" s="122">
        <f>VLOOKUP($C$5, Data!$D$8:$DJ$127, Workings!$D54, 0)</f>
        <v>0</v>
      </c>
      <c r="F54" s="125"/>
      <c r="L54"/>
    </row>
    <row r="55" spans="1:19" ht="15.75" customHeight="1" x14ac:dyDescent="0.25">
      <c r="A55" s="121"/>
      <c r="C55" s="115" t="s">
        <v>130</v>
      </c>
      <c r="D55" s="113">
        <v>51</v>
      </c>
      <c r="E55" s="122">
        <f>VLOOKUP($C$5, Data!$D$8:$DJ$127, Workings!$D55, 0)</f>
        <v>0</v>
      </c>
      <c r="F55" s="125"/>
      <c r="L55"/>
    </row>
    <row r="56" spans="1:19" ht="15.75" customHeight="1" x14ac:dyDescent="0.25">
      <c r="A56" s="121"/>
      <c r="B56" s="113" t="s">
        <v>50</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51</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52</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49</v>
      </c>
      <c r="F68" s="125"/>
      <c r="L68"/>
    </row>
    <row r="69" spans="1:12" ht="15.75" customHeight="1" x14ac:dyDescent="0.25">
      <c r="A69" s="121"/>
      <c r="C69" s="114" t="s">
        <v>3</v>
      </c>
      <c r="D69" s="113">
        <v>65</v>
      </c>
      <c r="E69" s="122">
        <f>VLOOKUP($C$5, Data!$D$8:$DJ$127, Workings!$D69, 0)</f>
        <v>48</v>
      </c>
      <c r="F69" s="125"/>
      <c r="L69"/>
    </row>
    <row r="70" spans="1:12" ht="15.75" customHeight="1" x14ac:dyDescent="0.25">
      <c r="A70" s="121"/>
      <c r="C70" s="114" t="s">
        <v>4</v>
      </c>
      <c r="D70" s="113">
        <v>66</v>
      </c>
      <c r="E70" s="122">
        <f>VLOOKUP($C$5, Data!$D$8:$DJ$127, Workings!$D70, 0)</f>
        <v>0</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2</v>
      </c>
      <c r="F74" s="125"/>
      <c r="L74"/>
    </row>
    <row r="75" spans="1:12" ht="15.75" customHeight="1" x14ac:dyDescent="0.25">
      <c r="A75" s="121"/>
      <c r="C75" s="115" t="s">
        <v>47</v>
      </c>
      <c r="D75" s="113">
        <v>71</v>
      </c>
      <c r="E75" s="122">
        <f>VLOOKUP($C$5, Data!$D$8:$DJ$127, Workings!$D75, 0)</f>
        <v>5</v>
      </c>
      <c r="F75" s="125"/>
      <c r="L75"/>
    </row>
    <row r="76" spans="1:12" ht="15.75" customHeight="1" x14ac:dyDescent="0.25">
      <c r="A76" s="121"/>
      <c r="C76" s="115" t="s">
        <v>48</v>
      </c>
      <c r="D76" s="113">
        <v>72</v>
      </c>
      <c r="E76" s="122">
        <f>VLOOKUP($C$5, Data!$D$8:$DJ$127, Workings!$D76, 0)</f>
        <v>41</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150</v>
      </c>
      <c r="F80" s="125"/>
      <c r="L80"/>
    </row>
    <row r="81" spans="1:12" ht="15.75" customHeight="1" x14ac:dyDescent="0.25">
      <c r="A81" s="121"/>
      <c r="C81" s="114" t="s">
        <v>3</v>
      </c>
      <c r="D81" s="113">
        <v>77</v>
      </c>
      <c r="E81" s="122">
        <f>VLOOKUP($C$5, Data!$D$8:$DJ$127, Workings!$D81, 0)</f>
        <v>134</v>
      </c>
      <c r="F81" s="125"/>
      <c r="L81"/>
    </row>
    <row r="82" spans="1:12" ht="15.75" customHeight="1" x14ac:dyDescent="0.25">
      <c r="A82" s="121"/>
      <c r="C82" s="114" t="s">
        <v>4</v>
      </c>
      <c r="D82" s="113">
        <v>78</v>
      </c>
      <c r="E82" s="122">
        <f>VLOOKUP($C$5, Data!$D$8:$DJ$127, Workings!$D82, 0)</f>
        <v>1</v>
      </c>
      <c r="F82" s="125"/>
      <c r="L82"/>
    </row>
    <row r="83" spans="1:12" ht="15.75" customHeight="1" x14ac:dyDescent="0.25">
      <c r="A83" s="121"/>
      <c r="C83" s="115" t="s">
        <v>43</v>
      </c>
      <c r="D83" s="113">
        <v>79</v>
      </c>
      <c r="E83" s="122">
        <f>VLOOKUP($C$5, Data!$D$8:$DJ$127, Workings!$D83, 0)</f>
        <v>0</v>
      </c>
      <c r="F83" s="125"/>
      <c r="L83"/>
    </row>
    <row r="84" spans="1:12" ht="15.75" customHeight="1" x14ac:dyDescent="0.25">
      <c r="A84" s="121"/>
      <c r="C84" s="115" t="s">
        <v>44</v>
      </c>
      <c r="D84" s="113">
        <v>80</v>
      </c>
      <c r="E84" s="122">
        <f>VLOOKUP($C$5, Data!$D$8:$DJ$127, Workings!$D84, 0)</f>
        <v>0</v>
      </c>
      <c r="F84" s="125"/>
      <c r="L84"/>
    </row>
    <row r="85" spans="1:12" ht="15.75" customHeight="1" x14ac:dyDescent="0.25">
      <c r="A85" s="121"/>
      <c r="C85" s="115" t="s">
        <v>45</v>
      </c>
      <c r="D85" s="113">
        <v>81</v>
      </c>
      <c r="E85" s="122">
        <f>VLOOKUP($C$5, Data!$D$8:$DJ$127, Workings!$D85, 0)</f>
        <v>1</v>
      </c>
      <c r="F85" s="125"/>
      <c r="L85"/>
    </row>
    <row r="86" spans="1:12" ht="15.75" customHeight="1" x14ac:dyDescent="0.25">
      <c r="A86" s="121"/>
      <c r="C86" s="115" t="s">
        <v>46</v>
      </c>
      <c r="D86" s="113">
        <v>82</v>
      </c>
      <c r="E86" s="122">
        <f>VLOOKUP($C$5, Data!$D$8:$DJ$127, Workings!$D86, 0)</f>
        <v>4</v>
      </c>
      <c r="F86" s="125"/>
      <c r="L86"/>
    </row>
    <row r="87" spans="1:12" ht="15.75" customHeight="1" x14ac:dyDescent="0.25">
      <c r="A87" s="121"/>
      <c r="C87" s="115" t="s">
        <v>47</v>
      </c>
      <c r="D87" s="113">
        <v>83</v>
      </c>
      <c r="E87" s="122">
        <f>VLOOKUP($C$5, Data!$D$8:$DJ$127, Workings!$D87, 0)</f>
        <v>13</v>
      </c>
      <c r="F87" s="125"/>
      <c r="L87"/>
    </row>
    <row r="88" spans="1:12" ht="15.75" customHeight="1" x14ac:dyDescent="0.25">
      <c r="A88" s="121"/>
      <c r="C88" s="115" t="s">
        <v>48</v>
      </c>
      <c r="D88" s="113">
        <v>84</v>
      </c>
      <c r="E88" s="122">
        <f>VLOOKUP($C$5, Data!$D$8:$DJ$127, Workings!$D88, 0)</f>
        <v>116</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51</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52</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182</v>
      </c>
      <c r="F104" s="125"/>
      <c r="L104"/>
    </row>
    <row r="105" spans="1:12" ht="15.75" customHeight="1" x14ac:dyDescent="0.25">
      <c r="A105" s="121"/>
      <c r="C105" s="114" t="s">
        <v>3</v>
      </c>
      <c r="D105" s="113">
        <v>101</v>
      </c>
      <c r="E105" s="122">
        <f>VLOOKUP($C$5, Data!$D$8:$DJ$127, Workings!$D105, 0)</f>
        <v>182</v>
      </c>
      <c r="F105" s="125"/>
      <c r="L105"/>
    </row>
    <row r="106" spans="1:12" ht="15.75" customHeight="1" x14ac:dyDescent="0.25">
      <c r="A106" s="121"/>
      <c r="C106" s="114" t="s">
        <v>4</v>
      </c>
      <c r="D106" s="113">
        <v>102</v>
      </c>
      <c r="E106" s="122">
        <f>VLOOKUP($C$5, Data!$D$8:$DJ$127, Workings!$D106, 0)</f>
        <v>6</v>
      </c>
      <c r="L106"/>
    </row>
    <row r="107" spans="1:12" ht="15.75" customHeight="1" x14ac:dyDescent="0.25">
      <c r="A107" s="121"/>
      <c r="C107" s="115" t="s">
        <v>43</v>
      </c>
      <c r="D107" s="113">
        <v>103</v>
      </c>
      <c r="E107" s="122">
        <f>VLOOKUP($C$5, Data!$D$8:$DJ$127, Workings!$D107, 0)</f>
        <v>0</v>
      </c>
      <c r="L107"/>
    </row>
    <row r="108" spans="1:12" ht="15.75" customHeight="1" x14ac:dyDescent="0.25">
      <c r="A108" s="121"/>
      <c r="C108" s="115" t="s">
        <v>44</v>
      </c>
      <c r="D108" s="113">
        <v>104</v>
      </c>
      <c r="E108" s="122">
        <f>VLOOKUP($C$5, Data!$D$8:$DJ$127, Workings!$D108, 0)</f>
        <v>3</v>
      </c>
      <c r="L108"/>
    </row>
    <row r="109" spans="1:12" ht="15.75" customHeight="1" x14ac:dyDescent="0.25">
      <c r="A109" s="121"/>
      <c r="C109" s="115" t="s">
        <v>45</v>
      </c>
      <c r="D109" s="113">
        <v>105</v>
      </c>
      <c r="E109" s="122">
        <f>VLOOKUP($C$5, Data!$D$8:$DJ$127, Workings!$D109, 0)</f>
        <v>3</v>
      </c>
      <c r="L109"/>
    </row>
    <row r="110" spans="1:12" ht="15.75" customHeight="1" x14ac:dyDescent="0.25">
      <c r="A110" s="121"/>
      <c r="C110" s="115" t="s">
        <v>46</v>
      </c>
      <c r="D110" s="113">
        <v>106</v>
      </c>
      <c r="E110" s="122">
        <f>VLOOKUP($C$5, Data!$D$8:$DJ$127, Workings!$D110, 0)</f>
        <v>7</v>
      </c>
      <c r="L110"/>
    </row>
    <row r="111" spans="1:12" ht="15.75" customHeight="1" x14ac:dyDescent="0.25">
      <c r="A111" s="121"/>
      <c r="C111" s="115" t="s">
        <v>47</v>
      </c>
      <c r="D111" s="113">
        <v>107</v>
      </c>
      <c r="E111" s="122">
        <f>VLOOKUP($C$5, Data!$D$8:$DJ$127, Workings!$D111, 0)</f>
        <v>22</v>
      </c>
      <c r="L111"/>
    </row>
    <row r="112" spans="1:12" ht="15.75" customHeight="1" x14ac:dyDescent="0.25">
      <c r="A112" s="121"/>
      <c r="C112" s="115" t="s">
        <v>48</v>
      </c>
      <c r="D112" s="113">
        <v>108</v>
      </c>
      <c r="E112" s="122">
        <f>VLOOKUP($C$5, Data!$D$8:$DJ$127, Workings!$D112, 0)</f>
        <v>147</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78" zoomScale="120" zoomScaleNormal="120" workbookViewId="0">
      <selection activeCell="Q92" sqref="Q92"/>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December</v>
      </c>
      <c r="G3" s="83"/>
      <c r="H3" s="107"/>
      <c r="S3" s="182"/>
      <c r="V3" s="208"/>
      <c r="W3" s="208"/>
      <c r="X3" s="208"/>
      <c r="Y3" s="208"/>
      <c r="Z3" s="208"/>
      <c r="AA3" s="208"/>
      <c r="AB3" s="208"/>
    </row>
    <row r="4" spans="1:114" ht="15.75" thickBot="1" x14ac:dyDescent="0.3">
      <c r="E4" s="9" t="s">
        <v>12</v>
      </c>
      <c r="F4" s="184" t="str">
        <f>'Front Sheet'!E8</f>
        <v>2023-24</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25">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25">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25">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25">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25">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25">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25">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25">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25">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25">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25">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25">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22"/>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150</v>
      </c>
      <c r="CB80" s="5">
        <f t="shared" si="295"/>
        <v>134</v>
      </c>
      <c r="CC80" s="5">
        <f t="shared" si="295"/>
        <v>1</v>
      </c>
      <c r="CD80" s="5">
        <f t="shared" si="295"/>
        <v>0</v>
      </c>
      <c r="CE80" s="5">
        <f t="shared" si="295"/>
        <v>0</v>
      </c>
      <c r="CF80" s="5">
        <f t="shared" si="295"/>
        <v>1</v>
      </c>
      <c r="CG80" s="5">
        <f t="shared" si="295"/>
        <v>4</v>
      </c>
      <c r="CH80" s="5">
        <f t="shared" si="295"/>
        <v>13</v>
      </c>
      <c r="CI80" s="5">
        <f t="shared" si="295"/>
        <v>116</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25">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22"/>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150</v>
      </c>
      <c r="CB81" s="5">
        <f t="shared" ref="CB81:CB91" si="305">SUM(H$80:H$91)</f>
        <v>134</v>
      </c>
      <c r="CC81" s="5">
        <f t="shared" ref="CC81:CC91" si="306">SUM(I$80:I$91)</f>
        <v>1</v>
      </c>
      <c r="CD81" s="5">
        <f t="shared" ref="CD81:CD91" si="307">SUM(J$80:J$91)</f>
        <v>0</v>
      </c>
      <c r="CE81" s="5">
        <f t="shared" ref="CE81:CE91" si="308">SUM(K$80:K$91)</f>
        <v>0</v>
      </c>
      <c r="CF81" s="5">
        <f t="shared" ref="CF81:CF91" si="309">SUM(L$80:L$91)</f>
        <v>1</v>
      </c>
      <c r="CG81" s="5">
        <f t="shared" ref="CG81:CG91" si="310">SUM(M$80:M$91)</f>
        <v>4</v>
      </c>
      <c r="CH81" s="5">
        <f t="shared" ref="CH81:CH91" si="311">SUM(N$80:N$91)</f>
        <v>13</v>
      </c>
      <c r="CI81" s="5">
        <f t="shared" ref="CI81:CI91" si="312">SUM(O$80:O$91)</f>
        <v>116</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25">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22"/>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150</v>
      </c>
      <c r="CB82" s="5">
        <f t="shared" si="305"/>
        <v>134</v>
      </c>
      <c r="CC82" s="5">
        <f t="shared" si="306"/>
        <v>1</v>
      </c>
      <c r="CD82" s="5">
        <f t="shared" si="307"/>
        <v>0</v>
      </c>
      <c r="CE82" s="5">
        <f t="shared" si="308"/>
        <v>0</v>
      </c>
      <c r="CF82" s="5">
        <f t="shared" si="309"/>
        <v>1</v>
      </c>
      <c r="CG82" s="5">
        <f t="shared" si="310"/>
        <v>4</v>
      </c>
      <c r="CH82" s="5">
        <f t="shared" si="311"/>
        <v>13</v>
      </c>
      <c r="CI82" s="5">
        <f t="shared" si="312"/>
        <v>116</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25">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22"/>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48</v>
      </c>
      <c r="AS83" s="5">
        <f t="shared" si="314"/>
        <v>0</v>
      </c>
      <c r="AT83" s="5">
        <f t="shared" si="314"/>
        <v>0</v>
      </c>
      <c r="AU83" s="5">
        <f t="shared" si="314"/>
        <v>0</v>
      </c>
      <c r="AV83" s="5">
        <f t="shared" si="314"/>
        <v>0</v>
      </c>
      <c r="AW83" s="5">
        <f t="shared" si="314"/>
        <v>2</v>
      </c>
      <c r="AX83" s="5">
        <f t="shared" si="314"/>
        <v>5</v>
      </c>
      <c r="AY83" s="5">
        <f t="shared" si="314"/>
        <v>41</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150</v>
      </c>
      <c r="CB83" s="5">
        <f t="shared" si="305"/>
        <v>134</v>
      </c>
      <c r="CC83" s="5">
        <f t="shared" si="306"/>
        <v>1</v>
      </c>
      <c r="CD83" s="5">
        <f t="shared" si="307"/>
        <v>0</v>
      </c>
      <c r="CE83" s="5">
        <f t="shared" si="308"/>
        <v>0</v>
      </c>
      <c r="CF83" s="5">
        <f t="shared" si="309"/>
        <v>1</v>
      </c>
      <c r="CG83" s="5">
        <f t="shared" si="310"/>
        <v>4</v>
      </c>
      <c r="CH83" s="5">
        <f t="shared" si="311"/>
        <v>13</v>
      </c>
      <c r="CI83" s="5">
        <f t="shared" si="312"/>
        <v>116</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25">
      <c r="A84" s="1" t="s">
        <v>124</v>
      </c>
      <c r="B84" s="1" t="str">
        <f t="shared" si="281"/>
        <v>Q2 2023-24</v>
      </c>
      <c r="C84" s="1" t="s">
        <v>86</v>
      </c>
      <c r="D84" s="149" t="str">
        <f t="shared" si="282"/>
        <v>2023-24August</v>
      </c>
      <c r="E84" s="67" t="s">
        <v>112</v>
      </c>
      <c r="F84" s="194" t="s">
        <v>21</v>
      </c>
      <c r="G84" s="221">
        <v>21</v>
      </c>
      <c r="H84" s="222">
        <v>20</v>
      </c>
      <c r="I84" s="222">
        <v>0</v>
      </c>
      <c r="J84" s="222">
        <v>0</v>
      </c>
      <c r="K84" s="222">
        <v>0</v>
      </c>
      <c r="L84" s="222">
        <v>0</v>
      </c>
      <c r="M84" s="222">
        <v>1</v>
      </c>
      <c r="N84" s="222">
        <v>3</v>
      </c>
      <c r="O84" s="222">
        <v>16</v>
      </c>
      <c r="P84" s="222"/>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48</v>
      </c>
      <c r="AS84" s="5">
        <f t="shared" si="314"/>
        <v>0</v>
      </c>
      <c r="AT84" s="5">
        <f t="shared" si="314"/>
        <v>0</v>
      </c>
      <c r="AU84" s="5">
        <f t="shared" si="314"/>
        <v>0</v>
      </c>
      <c r="AV84" s="5">
        <f t="shared" si="314"/>
        <v>0</v>
      </c>
      <c r="AW84" s="5">
        <f t="shared" si="314"/>
        <v>2</v>
      </c>
      <c r="AX84" s="5">
        <f t="shared" si="314"/>
        <v>5</v>
      </c>
      <c r="AY84" s="5">
        <f t="shared" si="314"/>
        <v>41</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150</v>
      </c>
      <c r="CB84" s="5">
        <f t="shared" si="305"/>
        <v>134</v>
      </c>
      <c r="CC84" s="5">
        <f t="shared" si="306"/>
        <v>1</v>
      </c>
      <c r="CD84" s="5">
        <f t="shared" si="307"/>
        <v>0</v>
      </c>
      <c r="CE84" s="5">
        <f t="shared" si="308"/>
        <v>0</v>
      </c>
      <c r="CF84" s="5">
        <f t="shared" si="309"/>
        <v>1</v>
      </c>
      <c r="CG84" s="5">
        <f t="shared" si="310"/>
        <v>4</v>
      </c>
      <c r="CH84" s="5">
        <f t="shared" si="311"/>
        <v>13</v>
      </c>
      <c r="CI84" s="5">
        <f t="shared" si="312"/>
        <v>116</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25">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1</v>
      </c>
      <c r="N85" s="222">
        <v>1</v>
      </c>
      <c r="O85" s="222">
        <v>12</v>
      </c>
      <c r="P85" s="222"/>
      <c r="Q85" s="222"/>
      <c r="R85" s="223"/>
      <c r="S85" s="227"/>
      <c r="T85" s="227"/>
      <c r="U85" s="228"/>
      <c r="V85" s="229"/>
      <c r="W85" s="227"/>
      <c r="X85" s="228"/>
      <c r="Y85" s="229"/>
      <c r="Z85" s="227"/>
      <c r="AA85" s="228"/>
      <c r="AB85" s="229"/>
      <c r="AC85" s="227"/>
      <c r="AD85" s="228"/>
      <c r="AE85" s="132">
        <f t="shared" si="285"/>
        <v>21</v>
      </c>
      <c r="AF85" s="129">
        <f t="shared" si="224"/>
        <v>20</v>
      </c>
      <c r="AG85" s="129">
        <f t="shared" si="225"/>
        <v>0</v>
      </c>
      <c r="AH85" s="129">
        <f t="shared" si="226"/>
        <v>0</v>
      </c>
      <c r="AI85" s="129">
        <f t="shared" si="227"/>
        <v>0</v>
      </c>
      <c r="AJ85" s="129">
        <f t="shared" si="228"/>
        <v>0</v>
      </c>
      <c r="AK85" s="129">
        <f t="shared" si="229"/>
        <v>1</v>
      </c>
      <c r="AL85" s="129">
        <f t="shared" si="230"/>
        <v>3</v>
      </c>
      <c r="AM85" s="129">
        <f t="shared" si="283"/>
        <v>16</v>
      </c>
      <c r="AN85" s="129">
        <f t="shared" si="284"/>
        <v>0</v>
      </c>
      <c r="AO85" s="129">
        <f t="shared" si="284"/>
        <v>0</v>
      </c>
      <c r="AP85" s="129">
        <f t="shared" si="284"/>
        <v>0</v>
      </c>
      <c r="AQ85" s="13">
        <f t="shared" si="314"/>
        <v>49</v>
      </c>
      <c r="AR85" s="5">
        <f t="shared" si="314"/>
        <v>48</v>
      </c>
      <c r="AS85" s="5">
        <f t="shared" si="314"/>
        <v>0</v>
      </c>
      <c r="AT85" s="5">
        <f t="shared" si="314"/>
        <v>0</v>
      </c>
      <c r="AU85" s="5">
        <f t="shared" si="314"/>
        <v>0</v>
      </c>
      <c r="AV85" s="5">
        <f t="shared" si="314"/>
        <v>0</v>
      </c>
      <c r="AW85" s="5">
        <f t="shared" si="314"/>
        <v>2</v>
      </c>
      <c r="AX85" s="5">
        <f t="shared" si="314"/>
        <v>5</v>
      </c>
      <c r="AY85" s="5">
        <f t="shared" si="314"/>
        <v>41</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150</v>
      </c>
      <c r="CB85" s="5">
        <f t="shared" si="305"/>
        <v>134</v>
      </c>
      <c r="CC85" s="5">
        <f t="shared" si="306"/>
        <v>1</v>
      </c>
      <c r="CD85" s="5">
        <f t="shared" si="307"/>
        <v>0</v>
      </c>
      <c r="CE85" s="5">
        <f t="shared" si="308"/>
        <v>0</v>
      </c>
      <c r="CF85" s="5">
        <f t="shared" si="309"/>
        <v>1</v>
      </c>
      <c r="CG85" s="5">
        <f t="shared" si="310"/>
        <v>4</v>
      </c>
      <c r="CH85" s="5">
        <f t="shared" si="311"/>
        <v>13</v>
      </c>
      <c r="CI85" s="5">
        <f t="shared" si="312"/>
        <v>116</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25">
      <c r="A86" s="1" t="s">
        <v>125</v>
      </c>
      <c r="B86" s="1" t="str">
        <f t="shared" si="281"/>
        <v>Q3 2023-24</v>
      </c>
      <c r="C86" s="1" t="s">
        <v>88</v>
      </c>
      <c r="D86" s="149" t="str">
        <f t="shared" si="282"/>
        <v>2023-24October</v>
      </c>
      <c r="E86" s="67" t="s">
        <v>112</v>
      </c>
      <c r="F86" s="194" t="s">
        <v>22</v>
      </c>
      <c r="G86" s="221">
        <v>13</v>
      </c>
      <c r="H86" s="222">
        <v>10</v>
      </c>
      <c r="I86" s="222">
        <v>0</v>
      </c>
      <c r="J86" s="222">
        <v>0</v>
      </c>
      <c r="K86" s="222">
        <v>0</v>
      </c>
      <c r="L86" s="222">
        <v>0</v>
      </c>
      <c r="M86" s="222">
        <v>0</v>
      </c>
      <c r="N86" s="222">
        <v>1</v>
      </c>
      <c r="O86" s="222">
        <v>9</v>
      </c>
      <c r="P86" s="222"/>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1</v>
      </c>
      <c r="AL86" s="129">
        <f t="shared" si="230"/>
        <v>1</v>
      </c>
      <c r="AM86" s="129">
        <f t="shared" si="283"/>
        <v>12</v>
      </c>
      <c r="AN86" s="129">
        <f t="shared" si="284"/>
        <v>0</v>
      </c>
      <c r="AO86" s="129">
        <f t="shared" si="284"/>
        <v>0</v>
      </c>
      <c r="AP86" s="129">
        <f t="shared" si="284"/>
        <v>0</v>
      </c>
      <c r="AQ86" s="13">
        <f t="shared" ref="AQ86:AY88" si="320">SUM(G$86:G$88)</f>
        <v>60</v>
      </c>
      <c r="AR86" s="5">
        <f t="shared" si="320"/>
        <v>45</v>
      </c>
      <c r="AS86" s="5">
        <f t="shared" si="320"/>
        <v>1</v>
      </c>
      <c r="AT86" s="5">
        <f t="shared" si="320"/>
        <v>0</v>
      </c>
      <c r="AU86" s="5">
        <f t="shared" si="320"/>
        <v>0</v>
      </c>
      <c r="AV86" s="5">
        <f t="shared" si="320"/>
        <v>1</v>
      </c>
      <c r="AW86" s="5">
        <f t="shared" si="320"/>
        <v>2</v>
      </c>
      <c r="AX86" s="5">
        <f t="shared" si="320"/>
        <v>4</v>
      </c>
      <c r="AY86" s="5">
        <f t="shared" si="320"/>
        <v>38</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48</v>
      </c>
      <c r="BQ86" s="5">
        <f t="shared" si="236"/>
        <v>0</v>
      </c>
      <c r="BR86" s="5">
        <f t="shared" si="237"/>
        <v>0</v>
      </c>
      <c r="BS86" s="5">
        <f t="shared" si="238"/>
        <v>0</v>
      </c>
      <c r="BT86" s="5">
        <f t="shared" si="239"/>
        <v>0</v>
      </c>
      <c r="BU86" s="5">
        <f t="shared" si="240"/>
        <v>2</v>
      </c>
      <c r="BV86" s="5">
        <f t="shared" si="241"/>
        <v>5</v>
      </c>
      <c r="BW86" s="5">
        <f t="shared" si="242"/>
        <v>41</v>
      </c>
      <c r="BX86" s="5">
        <f t="shared" si="103"/>
        <v>0</v>
      </c>
      <c r="BY86" s="5">
        <f t="shared" si="104"/>
        <v>0</v>
      </c>
      <c r="BZ86" s="5">
        <f t="shared" si="105"/>
        <v>0</v>
      </c>
      <c r="CA86" s="13">
        <f t="shared" si="304"/>
        <v>150</v>
      </c>
      <c r="CB86" s="5">
        <f t="shared" si="305"/>
        <v>134</v>
      </c>
      <c r="CC86" s="5">
        <f t="shared" si="306"/>
        <v>1</v>
      </c>
      <c r="CD86" s="5">
        <f t="shared" si="307"/>
        <v>0</v>
      </c>
      <c r="CE86" s="5">
        <f t="shared" si="308"/>
        <v>0</v>
      </c>
      <c r="CF86" s="5">
        <f t="shared" si="309"/>
        <v>1</v>
      </c>
      <c r="CG86" s="5">
        <f t="shared" si="310"/>
        <v>4</v>
      </c>
      <c r="CH86" s="5">
        <f t="shared" si="311"/>
        <v>13</v>
      </c>
      <c r="CI86" s="5">
        <f t="shared" si="312"/>
        <v>116</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25">
      <c r="A87" s="1" t="s">
        <v>125</v>
      </c>
      <c r="B87" s="1" t="str">
        <f t="shared" si="281"/>
        <v>Q3 2023-24</v>
      </c>
      <c r="C87" s="1" t="s">
        <v>89</v>
      </c>
      <c r="D87" s="149" t="str">
        <f t="shared" si="282"/>
        <v>2023-24November</v>
      </c>
      <c r="E87" s="67" t="s">
        <v>112</v>
      </c>
      <c r="F87" s="194" t="s">
        <v>13</v>
      </c>
      <c r="G87" s="221">
        <v>22</v>
      </c>
      <c r="H87" s="222">
        <v>20</v>
      </c>
      <c r="I87" s="222">
        <v>1</v>
      </c>
      <c r="J87" s="222">
        <v>0</v>
      </c>
      <c r="K87" s="222">
        <v>0</v>
      </c>
      <c r="L87" s="222">
        <v>1</v>
      </c>
      <c r="M87" s="242">
        <v>2</v>
      </c>
      <c r="N87" s="242">
        <v>3</v>
      </c>
      <c r="O87" s="222">
        <v>14</v>
      </c>
      <c r="P87" s="222"/>
      <c r="Q87" s="222"/>
      <c r="R87" s="223"/>
      <c r="S87" s="227"/>
      <c r="T87" s="227"/>
      <c r="U87" s="228"/>
      <c r="V87" s="229"/>
      <c r="W87" s="227"/>
      <c r="X87" s="228"/>
      <c r="Y87" s="229"/>
      <c r="Z87" s="227"/>
      <c r="AA87" s="228"/>
      <c r="AB87" s="229"/>
      <c r="AC87" s="227"/>
      <c r="AD87" s="228"/>
      <c r="AE87" s="129">
        <f t="shared" si="285"/>
        <v>13</v>
      </c>
      <c r="AF87" s="132">
        <f t="shared" si="224"/>
        <v>10</v>
      </c>
      <c r="AG87" s="132">
        <f t="shared" si="225"/>
        <v>0</v>
      </c>
      <c r="AH87" s="132">
        <f t="shared" si="226"/>
        <v>0</v>
      </c>
      <c r="AI87" s="132">
        <f t="shared" si="227"/>
        <v>0</v>
      </c>
      <c r="AJ87" s="132">
        <f t="shared" si="228"/>
        <v>0</v>
      </c>
      <c r="AK87" s="132">
        <f t="shared" si="229"/>
        <v>0</v>
      </c>
      <c r="AL87" s="132">
        <f t="shared" si="230"/>
        <v>1</v>
      </c>
      <c r="AM87" s="132">
        <f t="shared" si="283"/>
        <v>9</v>
      </c>
      <c r="AN87" s="132">
        <f t="shared" si="284"/>
        <v>0</v>
      </c>
      <c r="AO87" s="132">
        <f t="shared" si="284"/>
        <v>0</v>
      </c>
      <c r="AP87" s="132">
        <f t="shared" si="284"/>
        <v>0</v>
      </c>
      <c r="AQ87" s="13">
        <f t="shared" si="320"/>
        <v>60</v>
      </c>
      <c r="AR87" s="5">
        <f t="shared" si="320"/>
        <v>45</v>
      </c>
      <c r="AS87" s="5">
        <f t="shared" si="320"/>
        <v>1</v>
      </c>
      <c r="AT87" s="5">
        <f t="shared" si="320"/>
        <v>0</v>
      </c>
      <c r="AU87" s="5">
        <f t="shared" si="320"/>
        <v>0</v>
      </c>
      <c r="AV87" s="5">
        <f t="shared" si="320"/>
        <v>1</v>
      </c>
      <c r="AW87" s="5">
        <f t="shared" si="320"/>
        <v>2</v>
      </c>
      <c r="AX87" s="5">
        <f t="shared" si="320"/>
        <v>4</v>
      </c>
      <c r="AY87" s="5">
        <f t="shared" si="320"/>
        <v>38</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48</v>
      </c>
      <c r="BQ87" s="5">
        <f t="shared" si="236"/>
        <v>0</v>
      </c>
      <c r="BR87" s="5">
        <f t="shared" si="237"/>
        <v>0</v>
      </c>
      <c r="BS87" s="5">
        <f t="shared" si="238"/>
        <v>0</v>
      </c>
      <c r="BT87" s="5">
        <f t="shared" si="239"/>
        <v>0</v>
      </c>
      <c r="BU87" s="5">
        <f t="shared" si="240"/>
        <v>2</v>
      </c>
      <c r="BV87" s="5">
        <f t="shared" si="241"/>
        <v>5</v>
      </c>
      <c r="BW87" s="5">
        <f t="shared" si="242"/>
        <v>41</v>
      </c>
      <c r="BX87" s="5">
        <f t="shared" si="103"/>
        <v>0</v>
      </c>
      <c r="BY87" s="5">
        <f t="shared" si="104"/>
        <v>0</v>
      </c>
      <c r="BZ87" s="5">
        <f t="shared" si="105"/>
        <v>0</v>
      </c>
      <c r="CA87" s="13">
        <f t="shared" si="304"/>
        <v>150</v>
      </c>
      <c r="CB87" s="5">
        <f t="shared" si="305"/>
        <v>134</v>
      </c>
      <c r="CC87" s="5">
        <f t="shared" si="306"/>
        <v>1</v>
      </c>
      <c r="CD87" s="5">
        <f t="shared" si="307"/>
        <v>0</v>
      </c>
      <c r="CE87" s="5">
        <f t="shared" si="308"/>
        <v>0</v>
      </c>
      <c r="CF87" s="5">
        <f t="shared" si="309"/>
        <v>1</v>
      </c>
      <c r="CG87" s="5">
        <f t="shared" si="310"/>
        <v>4</v>
      </c>
      <c r="CH87" s="5">
        <f t="shared" si="311"/>
        <v>13</v>
      </c>
      <c r="CI87" s="5">
        <f t="shared" si="312"/>
        <v>116</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25">
      <c r="A88" s="1" t="s">
        <v>125</v>
      </c>
      <c r="B88" s="1" t="str">
        <f t="shared" si="281"/>
        <v>Q3 2023-24</v>
      </c>
      <c r="C88" s="149" t="s">
        <v>90</v>
      </c>
      <c r="D88" s="149" t="str">
        <f t="shared" si="282"/>
        <v>2023-24December</v>
      </c>
      <c r="E88" s="67" t="s">
        <v>112</v>
      </c>
      <c r="F88" s="194" t="s">
        <v>23</v>
      </c>
      <c r="G88" s="221">
        <v>25</v>
      </c>
      <c r="H88" s="222">
        <v>15</v>
      </c>
      <c r="I88" s="222">
        <v>0</v>
      </c>
      <c r="J88" s="222">
        <v>0</v>
      </c>
      <c r="K88" s="222">
        <v>0</v>
      </c>
      <c r="L88" s="222">
        <v>0</v>
      </c>
      <c r="M88" s="242">
        <v>0</v>
      </c>
      <c r="N88" s="242">
        <v>0</v>
      </c>
      <c r="O88" s="222">
        <v>15</v>
      </c>
      <c r="P88" s="222"/>
      <c r="Q88" s="222"/>
      <c r="R88" s="223"/>
      <c r="S88" s="227"/>
      <c r="T88" s="227"/>
      <c r="U88" s="228"/>
      <c r="V88" s="229"/>
      <c r="W88" s="227"/>
      <c r="X88" s="228"/>
      <c r="Y88" s="229"/>
      <c r="Z88" s="227"/>
      <c r="AA88" s="228"/>
      <c r="AB88" s="229"/>
      <c r="AC88" s="227"/>
      <c r="AD88" s="228"/>
      <c r="AE88" s="129">
        <f t="shared" si="285"/>
        <v>22</v>
      </c>
      <c r="AF88" s="129">
        <f t="shared" si="224"/>
        <v>20</v>
      </c>
      <c r="AG88" s="129">
        <f t="shared" si="225"/>
        <v>1</v>
      </c>
      <c r="AH88" s="129">
        <f t="shared" si="226"/>
        <v>0</v>
      </c>
      <c r="AI88" s="129">
        <f t="shared" si="227"/>
        <v>0</v>
      </c>
      <c r="AJ88" s="129">
        <f t="shared" si="228"/>
        <v>1</v>
      </c>
      <c r="AK88" s="129">
        <f t="shared" si="229"/>
        <v>2</v>
      </c>
      <c r="AL88" s="129">
        <f t="shared" si="230"/>
        <v>3</v>
      </c>
      <c r="AM88" s="129">
        <f t="shared" si="283"/>
        <v>14</v>
      </c>
      <c r="AN88" s="129">
        <f t="shared" si="284"/>
        <v>0</v>
      </c>
      <c r="AO88" s="129">
        <f t="shared" si="284"/>
        <v>0</v>
      </c>
      <c r="AP88" s="129">
        <f t="shared" si="284"/>
        <v>0</v>
      </c>
      <c r="AQ88" s="13">
        <f t="shared" si="320"/>
        <v>60</v>
      </c>
      <c r="AR88" s="5">
        <f t="shared" si="320"/>
        <v>45</v>
      </c>
      <c r="AS88" s="5">
        <f t="shared" si="320"/>
        <v>1</v>
      </c>
      <c r="AT88" s="5">
        <f t="shared" si="320"/>
        <v>0</v>
      </c>
      <c r="AU88" s="5">
        <f t="shared" si="320"/>
        <v>0</v>
      </c>
      <c r="AV88" s="5">
        <f t="shared" si="320"/>
        <v>1</v>
      </c>
      <c r="AW88" s="5">
        <f t="shared" si="320"/>
        <v>2</v>
      </c>
      <c r="AX88" s="5">
        <f t="shared" si="320"/>
        <v>4</v>
      </c>
      <c r="AY88" s="5">
        <f t="shared" si="320"/>
        <v>38</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48</v>
      </c>
      <c r="BQ88" s="5">
        <f t="shared" si="236"/>
        <v>0</v>
      </c>
      <c r="BR88" s="5">
        <f t="shared" si="237"/>
        <v>0</v>
      </c>
      <c r="BS88" s="5">
        <f t="shared" si="238"/>
        <v>0</v>
      </c>
      <c r="BT88" s="5">
        <f t="shared" si="239"/>
        <v>0</v>
      </c>
      <c r="BU88" s="5">
        <f t="shared" si="240"/>
        <v>2</v>
      </c>
      <c r="BV88" s="5">
        <f t="shared" si="241"/>
        <v>5</v>
      </c>
      <c r="BW88" s="5">
        <f t="shared" si="242"/>
        <v>41</v>
      </c>
      <c r="BX88" s="5">
        <f t="shared" si="103"/>
        <v>0</v>
      </c>
      <c r="BY88" s="5">
        <f t="shared" si="104"/>
        <v>0</v>
      </c>
      <c r="BZ88" s="5">
        <f t="shared" si="105"/>
        <v>0</v>
      </c>
      <c r="CA88" s="13">
        <f t="shared" si="304"/>
        <v>150</v>
      </c>
      <c r="CB88" s="5">
        <f t="shared" si="305"/>
        <v>134</v>
      </c>
      <c r="CC88" s="5">
        <f t="shared" si="306"/>
        <v>1</v>
      </c>
      <c r="CD88" s="5">
        <f t="shared" si="307"/>
        <v>0</v>
      </c>
      <c r="CE88" s="5">
        <f t="shared" si="308"/>
        <v>0</v>
      </c>
      <c r="CF88" s="5">
        <f t="shared" si="309"/>
        <v>1</v>
      </c>
      <c r="CG88" s="5">
        <f t="shared" si="310"/>
        <v>4</v>
      </c>
      <c r="CH88" s="5">
        <f t="shared" si="311"/>
        <v>13</v>
      </c>
      <c r="CI88" s="5">
        <f t="shared" si="312"/>
        <v>116</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25">
      <c r="A89" s="1" t="s">
        <v>126</v>
      </c>
      <c r="B89" s="1" t="str">
        <f t="shared" si="281"/>
        <v>Q4 2023-24</v>
      </c>
      <c r="C89" s="149" t="s">
        <v>91</v>
      </c>
      <c r="D89" s="149" t="str">
        <f t="shared" si="282"/>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85"/>
        <v>25</v>
      </c>
      <c r="AF89" s="129">
        <f t="shared" si="224"/>
        <v>15</v>
      </c>
      <c r="AG89" s="129">
        <f t="shared" si="225"/>
        <v>0</v>
      </c>
      <c r="AH89" s="129">
        <f t="shared" si="226"/>
        <v>0</v>
      </c>
      <c r="AI89" s="129">
        <f t="shared" si="227"/>
        <v>0</v>
      </c>
      <c r="AJ89" s="129">
        <f t="shared" si="228"/>
        <v>0</v>
      </c>
      <c r="AK89" s="129">
        <f t="shared" si="229"/>
        <v>0</v>
      </c>
      <c r="AL89" s="129">
        <f t="shared" si="230"/>
        <v>0</v>
      </c>
      <c r="AM89" s="129">
        <f t="shared" si="283"/>
        <v>15</v>
      </c>
      <c r="AN89" s="129">
        <f t="shared" ref="AN89:AP104" si="323">P88</f>
        <v>0</v>
      </c>
      <c r="AO89" s="129">
        <f t="shared" si="323"/>
        <v>0</v>
      </c>
      <c r="AP89" s="129">
        <f t="shared" si="323"/>
        <v>0</v>
      </c>
      <c r="AQ89" s="13">
        <f t="shared" ref="AQ89:AY91" si="324">SUM(G$89:G$91)</f>
        <v>0</v>
      </c>
      <c r="AR89" s="5">
        <f t="shared" si="324"/>
        <v>0</v>
      </c>
      <c r="AS89" s="5">
        <f t="shared" si="324"/>
        <v>0</v>
      </c>
      <c r="AT89" s="5">
        <f t="shared" si="324"/>
        <v>0</v>
      </c>
      <c r="AU89" s="5">
        <f t="shared" si="324"/>
        <v>0</v>
      </c>
      <c r="AV89" s="5">
        <f t="shared" si="324"/>
        <v>0</v>
      </c>
      <c r="AW89" s="5">
        <f t="shared" si="324"/>
        <v>0</v>
      </c>
      <c r="AX89" s="5">
        <f t="shared" si="324"/>
        <v>0</v>
      </c>
      <c r="AY89" s="5">
        <f t="shared" si="324"/>
        <v>0</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45</v>
      </c>
      <c r="BQ89" s="5">
        <f t="shared" si="236"/>
        <v>1</v>
      </c>
      <c r="BR89" s="5">
        <f t="shared" si="237"/>
        <v>0</v>
      </c>
      <c r="BS89" s="5">
        <f t="shared" si="238"/>
        <v>0</v>
      </c>
      <c r="BT89" s="5">
        <f t="shared" si="239"/>
        <v>1</v>
      </c>
      <c r="BU89" s="5">
        <f t="shared" si="240"/>
        <v>2</v>
      </c>
      <c r="BV89" s="5">
        <f t="shared" si="241"/>
        <v>4</v>
      </c>
      <c r="BW89" s="5">
        <f t="shared" si="242"/>
        <v>38</v>
      </c>
      <c r="BX89" s="5">
        <f t="shared" si="103"/>
        <v>0</v>
      </c>
      <c r="BY89" s="5">
        <f t="shared" si="104"/>
        <v>0</v>
      </c>
      <c r="BZ89" s="5">
        <f t="shared" si="105"/>
        <v>0</v>
      </c>
      <c r="CA89" s="13">
        <f t="shared" si="304"/>
        <v>150</v>
      </c>
      <c r="CB89" s="5">
        <f t="shared" si="305"/>
        <v>134</v>
      </c>
      <c r="CC89" s="5">
        <f t="shared" si="306"/>
        <v>1</v>
      </c>
      <c r="CD89" s="5">
        <f t="shared" si="307"/>
        <v>0</v>
      </c>
      <c r="CE89" s="5">
        <f t="shared" si="308"/>
        <v>0</v>
      </c>
      <c r="CF89" s="5">
        <f t="shared" si="309"/>
        <v>1</v>
      </c>
      <c r="CG89" s="5">
        <f t="shared" si="310"/>
        <v>4</v>
      </c>
      <c r="CH89" s="5">
        <f t="shared" si="311"/>
        <v>13</v>
      </c>
      <c r="CI89" s="5">
        <f t="shared" si="312"/>
        <v>116</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25">
      <c r="A90" s="1" t="s">
        <v>126</v>
      </c>
      <c r="B90" s="1" t="str">
        <f t="shared" si="281"/>
        <v>Q4 2023-24</v>
      </c>
      <c r="C90" s="149" t="s">
        <v>92</v>
      </c>
      <c r="D90" s="149" t="str">
        <f t="shared" si="282"/>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85"/>
        <v>0</v>
      </c>
      <c r="AF90" s="129">
        <f t="shared" si="224"/>
        <v>0</v>
      </c>
      <c r="AG90" s="129">
        <f t="shared" si="225"/>
        <v>0</v>
      </c>
      <c r="AH90" s="129">
        <f t="shared" si="226"/>
        <v>0</v>
      </c>
      <c r="AI90" s="129">
        <f t="shared" si="227"/>
        <v>0</v>
      </c>
      <c r="AJ90" s="129">
        <f t="shared" si="228"/>
        <v>0</v>
      </c>
      <c r="AK90" s="129">
        <f t="shared" si="229"/>
        <v>0</v>
      </c>
      <c r="AL90" s="129">
        <f t="shared" si="230"/>
        <v>0</v>
      </c>
      <c r="AM90" s="129">
        <f t="shared" si="283"/>
        <v>0</v>
      </c>
      <c r="AN90" s="129">
        <f t="shared" si="323"/>
        <v>0</v>
      </c>
      <c r="AO90" s="129">
        <f t="shared" si="323"/>
        <v>0</v>
      </c>
      <c r="AP90" s="129">
        <f t="shared" si="323"/>
        <v>0</v>
      </c>
      <c r="AQ90" s="13">
        <f t="shared" si="324"/>
        <v>0</v>
      </c>
      <c r="AR90" s="5">
        <f t="shared" si="324"/>
        <v>0</v>
      </c>
      <c r="AS90" s="5">
        <f t="shared" si="324"/>
        <v>0</v>
      </c>
      <c r="AT90" s="5">
        <f t="shared" si="324"/>
        <v>0</v>
      </c>
      <c r="AU90" s="5">
        <f t="shared" si="324"/>
        <v>0</v>
      </c>
      <c r="AV90" s="5">
        <f t="shared" si="324"/>
        <v>0</v>
      </c>
      <c r="AW90" s="5">
        <f t="shared" si="324"/>
        <v>0</v>
      </c>
      <c r="AX90" s="5">
        <f t="shared" si="324"/>
        <v>0</v>
      </c>
      <c r="AY90" s="5">
        <f t="shared" si="324"/>
        <v>0</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45</v>
      </c>
      <c r="BQ90" s="5">
        <f t="shared" si="236"/>
        <v>1</v>
      </c>
      <c r="BR90" s="5">
        <f t="shared" si="237"/>
        <v>0</v>
      </c>
      <c r="BS90" s="5">
        <f t="shared" si="238"/>
        <v>0</v>
      </c>
      <c r="BT90" s="5">
        <f t="shared" si="239"/>
        <v>1</v>
      </c>
      <c r="BU90" s="5">
        <f t="shared" si="240"/>
        <v>2</v>
      </c>
      <c r="BV90" s="5">
        <f t="shared" si="241"/>
        <v>4</v>
      </c>
      <c r="BW90" s="5">
        <f t="shared" si="242"/>
        <v>38</v>
      </c>
      <c r="BX90" s="5">
        <f t="shared" si="103"/>
        <v>0</v>
      </c>
      <c r="BY90" s="5">
        <f t="shared" si="104"/>
        <v>0</v>
      </c>
      <c r="BZ90" s="5">
        <f t="shared" si="105"/>
        <v>0</v>
      </c>
      <c r="CA90" s="13">
        <f t="shared" si="304"/>
        <v>150</v>
      </c>
      <c r="CB90" s="5">
        <f t="shared" si="305"/>
        <v>134</v>
      </c>
      <c r="CC90" s="5">
        <f t="shared" si="306"/>
        <v>1</v>
      </c>
      <c r="CD90" s="5">
        <f t="shared" si="307"/>
        <v>0</v>
      </c>
      <c r="CE90" s="5">
        <f t="shared" si="308"/>
        <v>0</v>
      </c>
      <c r="CF90" s="5">
        <f t="shared" si="309"/>
        <v>1</v>
      </c>
      <c r="CG90" s="5">
        <f t="shared" si="310"/>
        <v>4</v>
      </c>
      <c r="CH90" s="5">
        <f t="shared" si="311"/>
        <v>13</v>
      </c>
      <c r="CI90" s="5">
        <f t="shared" si="312"/>
        <v>116</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25">
      <c r="A91" s="1" t="s">
        <v>126</v>
      </c>
      <c r="B91" s="1" t="str">
        <f t="shared" si="281"/>
        <v>Q4 2023-24</v>
      </c>
      <c r="C91" s="149" t="s">
        <v>93</v>
      </c>
      <c r="D91" s="149" t="str">
        <f t="shared" si="282"/>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85"/>
        <v>0</v>
      </c>
      <c r="AF91" s="132">
        <f t="shared" si="224"/>
        <v>0</v>
      </c>
      <c r="AG91" s="132">
        <f t="shared" si="225"/>
        <v>0</v>
      </c>
      <c r="AH91" s="132">
        <f t="shared" si="226"/>
        <v>0</v>
      </c>
      <c r="AI91" s="132">
        <f t="shared" si="227"/>
        <v>0</v>
      </c>
      <c r="AJ91" s="132">
        <f t="shared" si="228"/>
        <v>0</v>
      </c>
      <c r="AK91" s="132">
        <f t="shared" si="229"/>
        <v>0</v>
      </c>
      <c r="AL91" s="132">
        <f t="shared" si="230"/>
        <v>0</v>
      </c>
      <c r="AM91" s="132">
        <f t="shared" si="283"/>
        <v>0</v>
      </c>
      <c r="AN91" s="132">
        <f t="shared" si="323"/>
        <v>0</v>
      </c>
      <c r="AO91" s="132">
        <f t="shared" si="323"/>
        <v>0</v>
      </c>
      <c r="AP91" s="132">
        <f t="shared" si="323"/>
        <v>0</v>
      </c>
      <c r="AQ91" s="13">
        <f t="shared" si="324"/>
        <v>0</v>
      </c>
      <c r="AR91" s="5">
        <f t="shared" si="324"/>
        <v>0</v>
      </c>
      <c r="AS91" s="5">
        <f t="shared" si="324"/>
        <v>0</v>
      </c>
      <c r="AT91" s="5">
        <f t="shared" si="324"/>
        <v>0</v>
      </c>
      <c r="AU91" s="5">
        <f t="shared" si="324"/>
        <v>0</v>
      </c>
      <c r="AV91" s="5">
        <f t="shared" si="324"/>
        <v>0</v>
      </c>
      <c r="AW91" s="5">
        <f t="shared" si="324"/>
        <v>0</v>
      </c>
      <c r="AX91" s="5">
        <f t="shared" si="324"/>
        <v>0</v>
      </c>
      <c r="AY91" s="5">
        <f t="shared" si="324"/>
        <v>0</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45</v>
      </c>
      <c r="BQ91" s="5">
        <f t="shared" si="236"/>
        <v>1</v>
      </c>
      <c r="BR91" s="5">
        <f t="shared" si="237"/>
        <v>0</v>
      </c>
      <c r="BS91" s="5">
        <f t="shared" si="238"/>
        <v>0</v>
      </c>
      <c r="BT91" s="5">
        <f t="shared" si="239"/>
        <v>1</v>
      </c>
      <c r="BU91" s="5">
        <f t="shared" si="240"/>
        <v>2</v>
      </c>
      <c r="BV91" s="5">
        <f t="shared" si="241"/>
        <v>4</v>
      </c>
      <c r="BW91" s="5">
        <f t="shared" si="242"/>
        <v>38</v>
      </c>
      <c r="BX91" s="5">
        <f t="shared" ref="BX91:BX127" si="327">AZ88</f>
        <v>0</v>
      </c>
      <c r="BY91" s="5">
        <f t="shared" ref="BY91:BY127" si="328">BA88</f>
        <v>0</v>
      </c>
      <c r="BZ91" s="5">
        <f t="shared" ref="BZ91:BZ127" si="329">BB88</f>
        <v>0</v>
      </c>
      <c r="CA91" s="13">
        <f t="shared" si="304"/>
        <v>150</v>
      </c>
      <c r="CB91" s="5">
        <f t="shared" si="305"/>
        <v>134</v>
      </c>
      <c r="CC91" s="5">
        <f t="shared" si="306"/>
        <v>1</v>
      </c>
      <c r="CD91" s="5">
        <f t="shared" si="307"/>
        <v>0</v>
      </c>
      <c r="CE91" s="5">
        <f t="shared" si="308"/>
        <v>0</v>
      </c>
      <c r="CF91" s="5">
        <f t="shared" si="309"/>
        <v>1</v>
      </c>
      <c r="CG91" s="5">
        <f t="shared" si="310"/>
        <v>4</v>
      </c>
      <c r="CH91" s="5">
        <f t="shared" si="311"/>
        <v>13</v>
      </c>
      <c r="CI91" s="5">
        <f t="shared" si="312"/>
        <v>116</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25">
      <c r="A92" s="1" t="s">
        <v>123</v>
      </c>
      <c r="B92" s="1" t="str">
        <f t="shared" si="281"/>
        <v>Q1 2024-25</v>
      </c>
      <c r="C92" s="1" t="s">
        <v>98</v>
      </c>
      <c r="D92" s="149" t="str">
        <f t="shared" ref="D92:D127" si="33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85"/>
        <v>0</v>
      </c>
      <c r="AF92" s="129">
        <f t="shared" si="224"/>
        <v>0</v>
      </c>
      <c r="AG92" s="129">
        <f t="shared" si="225"/>
        <v>0</v>
      </c>
      <c r="AH92" s="129">
        <f t="shared" si="226"/>
        <v>0</v>
      </c>
      <c r="AI92" s="129">
        <f t="shared" si="227"/>
        <v>0</v>
      </c>
      <c r="AJ92" s="129">
        <f t="shared" si="228"/>
        <v>0</v>
      </c>
      <c r="AK92" s="129">
        <f t="shared" si="229"/>
        <v>0</v>
      </c>
      <c r="AL92" s="129">
        <f t="shared" si="230"/>
        <v>0</v>
      </c>
      <c r="AM92" s="129">
        <f t="shared" si="283"/>
        <v>0</v>
      </c>
      <c r="AN92" s="129">
        <f t="shared" si="323"/>
        <v>0</v>
      </c>
      <c r="AO92" s="129">
        <f t="shared" si="323"/>
        <v>0</v>
      </c>
      <c r="AP92" s="129">
        <f t="shared" si="323"/>
        <v>0</v>
      </c>
      <c r="AQ92" s="13">
        <f t="shared" ref="AQ92:AY94" si="331">SUM(G$92:G$94)</f>
        <v>0</v>
      </c>
      <c r="AR92" s="5">
        <f t="shared" si="331"/>
        <v>0</v>
      </c>
      <c r="AS92" s="5">
        <f t="shared" si="331"/>
        <v>0</v>
      </c>
      <c r="AT92" s="5">
        <f t="shared" si="331"/>
        <v>0</v>
      </c>
      <c r="AU92" s="5">
        <f t="shared" si="331"/>
        <v>0</v>
      </c>
      <c r="AV92" s="5">
        <f t="shared" si="331"/>
        <v>0</v>
      </c>
      <c r="AW92" s="5">
        <f t="shared" si="331"/>
        <v>0</v>
      </c>
      <c r="AX92" s="5">
        <f t="shared" si="331"/>
        <v>0</v>
      </c>
      <c r="AY92" s="5">
        <f t="shared" si="331"/>
        <v>0</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0</v>
      </c>
      <c r="BP92" s="5">
        <f t="shared" si="235"/>
        <v>0</v>
      </c>
      <c r="BQ92" s="5">
        <f t="shared" si="236"/>
        <v>0</v>
      </c>
      <c r="BR92" s="5">
        <f t="shared" si="237"/>
        <v>0</v>
      </c>
      <c r="BS92" s="5">
        <f t="shared" si="238"/>
        <v>0</v>
      </c>
      <c r="BT92" s="5">
        <f t="shared" si="239"/>
        <v>0</v>
      </c>
      <c r="BU92" s="5">
        <f t="shared" si="240"/>
        <v>0</v>
      </c>
      <c r="BV92" s="5">
        <f t="shared" si="241"/>
        <v>0</v>
      </c>
      <c r="BW92" s="5">
        <f t="shared" si="242"/>
        <v>0</v>
      </c>
      <c r="BX92" s="5">
        <f t="shared" si="327"/>
        <v>0</v>
      </c>
      <c r="BY92" s="5">
        <f t="shared" si="328"/>
        <v>0</v>
      </c>
      <c r="BZ92" s="5">
        <f t="shared" si="329"/>
        <v>0</v>
      </c>
      <c r="CA92" s="13">
        <f t="shared" ref="CA92:CI92" si="334">SUM(G$92:G$103)</f>
        <v>0</v>
      </c>
      <c r="CB92" s="5">
        <f t="shared" si="334"/>
        <v>0</v>
      </c>
      <c r="CC92" s="5">
        <f t="shared" si="334"/>
        <v>0</v>
      </c>
      <c r="CD92" s="5">
        <f t="shared" si="334"/>
        <v>0</v>
      </c>
      <c r="CE92" s="5">
        <f t="shared" si="334"/>
        <v>0</v>
      </c>
      <c r="CF92" s="5">
        <f t="shared" si="334"/>
        <v>0</v>
      </c>
      <c r="CG92" s="5">
        <f t="shared" si="334"/>
        <v>0</v>
      </c>
      <c r="CH92" s="5">
        <f t="shared" si="334"/>
        <v>0</v>
      </c>
      <c r="CI92" s="5">
        <f t="shared" si="334"/>
        <v>0</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150</v>
      </c>
      <c r="CZ92" s="5">
        <f t="shared" si="249"/>
        <v>134</v>
      </c>
      <c r="DA92" s="5">
        <f t="shared" si="250"/>
        <v>1</v>
      </c>
      <c r="DB92" s="5">
        <f t="shared" si="251"/>
        <v>0</v>
      </c>
      <c r="DC92" s="5">
        <f t="shared" si="252"/>
        <v>0</v>
      </c>
      <c r="DD92" s="5">
        <f t="shared" si="253"/>
        <v>1</v>
      </c>
      <c r="DE92" s="5">
        <f t="shared" si="254"/>
        <v>4</v>
      </c>
      <c r="DF92" s="5">
        <f t="shared" si="255"/>
        <v>13</v>
      </c>
      <c r="DG92" s="5">
        <f t="shared" si="256"/>
        <v>116</v>
      </c>
      <c r="DH92" s="5">
        <f t="shared" si="317"/>
        <v>0</v>
      </c>
      <c r="DI92" s="5">
        <f t="shared" si="318"/>
        <v>0</v>
      </c>
      <c r="DJ92" s="14">
        <f t="shared" si="319"/>
        <v>0</v>
      </c>
    </row>
    <row r="93" spans="1:114" x14ac:dyDescent="0.25">
      <c r="A93" s="1" t="s">
        <v>123</v>
      </c>
      <c r="B93" s="1" t="str">
        <f t="shared" si="281"/>
        <v>Q1 2024-25</v>
      </c>
      <c r="C93" s="1" t="s">
        <v>15</v>
      </c>
      <c r="D93" s="149" t="str">
        <f t="shared" si="33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85"/>
        <v>0</v>
      </c>
      <c r="AF93" s="129">
        <f t="shared" si="224"/>
        <v>0</v>
      </c>
      <c r="AG93" s="129">
        <f t="shared" si="225"/>
        <v>0</v>
      </c>
      <c r="AH93" s="129">
        <f t="shared" si="226"/>
        <v>0</v>
      </c>
      <c r="AI93" s="129">
        <f t="shared" si="227"/>
        <v>0</v>
      </c>
      <c r="AJ93" s="129">
        <f t="shared" si="228"/>
        <v>0</v>
      </c>
      <c r="AK93" s="129">
        <f t="shared" si="229"/>
        <v>0</v>
      </c>
      <c r="AL93" s="129">
        <f t="shared" si="230"/>
        <v>0</v>
      </c>
      <c r="AM93" s="129">
        <f t="shared" si="283"/>
        <v>0</v>
      </c>
      <c r="AN93" s="129">
        <f t="shared" si="323"/>
        <v>0</v>
      </c>
      <c r="AO93" s="129">
        <f t="shared" si="323"/>
        <v>0</v>
      </c>
      <c r="AP93" s="129">
        <f t="shared" si="323"/>
        <v>0</v>
      </c>
      <c r="AQ93" s="13">
        <f t="shared" si="331"/>
        <v>0</v>
      </c>
      <c r="AR93" s="5">
        <f t="shared" si="331"/>
        <v>0</v>
      </c>
      <c r="AS93" s="5">
        <f t="shared" si="331"/>
        <v>0</v>
      </c>
      <c r="AT93" s="5">
        <f t="shared" si="331"/>
        <v>0</v>
      </c>
      <c r="AU93" s="5">
        <f t="shared" si="331"/>
        <v>0</v>
      </c>
      <c r="AV93" s="5">
        <f t="shared" si="331"/>
        <v>0</v>
      </c>
      <c r="AW93" s="5">
        <f t="shared" si="331"/>
        <v>0</v>
      </c>
      <c r="AX93" s="5">
        <f t="shared" si="331"/>
        <v>0</v>
      </c>
      <c r="AY93" s="5">
        <f t="shared" si="331"/>
        <v>0</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0</v>
      </c>
      <c r="BP93" s="5">
        <f t="shared" si="235"/>
        <v>0</v>
      </c>
      <c r="BQ93" s="5">
        <f t="shared" si="236"/>
        <v>0</v>
      </c>
      <c r="BR93" s="5">
        <f t="shared" si="237"/>
        <v>0</v>
      </c>
      <c r="BS93" s="5">
        <f t="shared" si="238"/>
        <v>0</v>
      </c>
      <c r="BT93" s="5">
        <f t="shared" si="239"/>
        <v>0</v>
      </c>
      <c r="BU93" s="5">
        <f t="shared" si="240"/>
        <v>0</v>
      </c>
      <c r="BV93" s="5">
        <f t="shared" si="241"/>
        <v>0</v>
      </c>
      <c r="BW93" s="5">
        <f t="shared" si="242"/>
        <v>0</v>
      </c>
      <c r="BX93" s="5">
        <f t="shared" si="327"/>
        <v>0</v>
      </c>
      <c r="BY93" s="5">
        <f t="shared" si="328"/>
        <v>0</v>
      </c>
      <c r="BZ93" s="5">
        <f t="shared" si="329"/>
        <v>0</v>
      </c>
      <c r="CA93" s="13">
        <f t="shared" ref="CA93:CA103" si="343">SUM(G$92:G$103)</f>
        <v>0</v>
      </c>
      <c r="CB93" s="5">
        <f t="shared" ref="CB93:CB103" si="344">SUM(H$92:H$103)</f>
        <v>0</v>
      </c>
      <c r="CC93" s="5">
        <f t="shared" ref="CC93:CC103" si="345">SUM(I$92:I$103)</f>
        <v>0</v>
      </c>
      <c r="CD93" s="5">
        <f t="shared" ref="CD93:CD103" si="346">SUM(J$92:J$103)</f>
        <v>0</v>
      </c>
      <c r="CE93" s="5">
        <f t="shared" ref="CE93:CE103" si="347">SUM(K$92:K$103)</f>
        <v>0</v>
      </c>
      <c r="CF93" s="5">
        <f t="shared" ref="CF93:CF103" si="348">SUM(L$92:L$103)</f>
        <v>0</v>
      </c>
      <c r="CG93" s="5">
        <f t="shared" ref="CG93:CG103" si="349">SUM(M$92:M$103)</f>
        <v>0</v>
      </c>
      <c r="CH93" s="5">
        <f t="shared" ref="CH93:CH103" si="350">SUM(N$92:N$103)</f>
        <v>0</v>
      </c>
      <c r="CI93" s="5">
        <f t="shared" ref="CI93:CI103" si="351">SUM(O$92:O$103)</f>
        <v>0</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150</v>
      </c>
      <c r="CZ93" s="5">
        <f t="shared" si="249"/>
        <v>134</v>
      </c>
      <c r="DA93" s="5">
        <f t="shared" si="250"/>
        <v>1</v>
      </c>
      <c r="DB93" s="5">
        <f t="shared" si="251"/>
        <v>0</v>
      </c>
      <c r="DC93" s="5">
        <f t="shared" si="252"/>
        <v>0</v>
      </c>
      <c r="DD93" s="5">
        <f t="shared" si="253"/>
        <v>1</v>
      </c>
      <c r="DE93" s="5">
        <f t="shared" si="254"/>
        <v>4</v>
      </c>
      <c r="DF93" s="5">
        <f t="shared" si="255"/>
        <v>13</v>
      </c>
      <c r="DG93" s="5">
        <f t="shared" si="256"/>
        <v>116</v>
      </c>
      <c r="DH93" s="5">
        <f t="shared" si="317"/>
        <v>0</v>
      </c>
      <c r="DI93" s="5">
        <f t="shared" si="318"/>
        <v>0</v>
      </c>
      <c r="DJ93" s="14">
        <f t="shared" si="319"/>
        <v>0</v>
      </c>
    </row>
    <row r="94" spans="1:114" x14ac:dyDescent="0.25">
      <c r="A94" s="1" t="s">
        <v>123</v>
      </c>
      <c r="B94" s="1" t="str">
        <f t="shared" si="281"/>
        <v>Q1 2024-25</v>
      </c>
      <c r="C94" s="1" t="s">
        <v>84</v>
      </c>
      <c r="D94" s="149" t="str">
        <f t="shared" si="33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85"/>
        <v>0</v>
      </c>
      <c r="AF94" s="129">
        <f t="shared" si="224"/>
        <v>0</v>
      </c>
      <c r="AG94" s="129">
        <f t="shared" si="225"/>
        <v>0</v>
      </c>
      <c r="AH94" s="129">
        <f t="shared" si="226"/>
        <v>0</v>
      </c>
      <c r="AI94" s="129">
        <f t="shared" si="227"/>
        <v>0</v>
      </c>
      <c r="AJ94" s="129">
        <f t="shared" si="228"/>
        <v>0</v>
      </c>
      <c r="AK94" s="129">
        <f t="shared" si="229"/>
        <v>0</v>
      </c>
      <c r="AL94" s="129">
        <f t="shared" si="230"/>
        <v>0</v>
      </c>
      <c r="AM94" s="129">
        <f t="shared" si="283"/>
        <v>0</v>
      </c>
      <c r="AN94" s="129">
        <f t="shared" si="323"/>
        <v>0</v>
      </c>
      <c r="AO94" s="129">
        <f t="shared" si="323"/>
        <v>0</v>
      </c>
      <c r="AP94" s="129">
        <f t="shared" si="323"/>
        <v>0</v>
      </c>
      <c r="AQ94" s="13">
        <f t="shared" si="331"/>
        <v>0</v>
      </c>
      <c r="AR94" s="5">
        <f t="shared" si="331"/>
        <v>0</v>
      </c>
      <c r="AS94" s="5">
        <f t="shared" si="331"/>
        <v>0</v>
      </c>
      <c r="AT94" s="5">
        <f t="shared" si="331"/>
        <v>0</v>
      </c>
      <c r="AU94" s="5">
        <f t="shared" si="331"/>
        <v>0</v>
      </c>
      <c r="AV94" s="5">
        <f t="shared" si="331"/>
        <v>0</v>
      </c>
      <c r="AW94" s="5">
        <f t="shared" si="331"/>
        <v>0</v>
      </c>
      <c r="AX94" s="5">
        <f t="shared" si="331"/>
        <v>0</v>
      </c>
      <c r="AY94" s="5">
        <f t="shared" si="331"/>
        <v>0</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0</v>
      </c>
      <c r="BP94" s="5">
        <f t="shared" si="235"/>
        <v>0</v>
      </c>
      <c r="BQ94" s="5">
        <f t="shared" si="236"/>
        <v>0</v>
      </c>
      <c r="BR94" s="5">
        <f t="shared" si="237"/>
        <v>0</v>
      </c>
      <c r="BS94" s="5">
        <f t="shared" si="238"/>
        <v>0</v>
      </c>
      <c r="BT94" s="5">
        <f t="shared" si="239"/>
        <v>0</v>
      </c>
      <c r="BU94" s="5">
        <f t="shared" si="240"/>
        <v>0</v>
      </c>
      <c r="BV94" s="5">
        <f t="shared" si="241"/>
        <v>0</v>
      </c>
      <c r="BW94" s="5">
        <f t="shared" si="242"/>
        <v>0</v>
      </c>
      <c r="BX94" s="5">
        <f t="shared" si="327"/>
        <v>0</v>
      </c>
      <c r="BY94" s="5">
        <f t="shared" si="328"/>
        <v>0</v>
      </c>
      <c r="BZ94" s="5">
        <f t="shared" si="329"/>
        <v>0</v>
      </c>
      <c r="CA94" s="13">
        <f t="shared" si="343"/>
        <v>0</v>
      </c>
      <c r="CB94" s="5">
        <f t="shared" si="344"/>
        <v>0</v>
      </c>
      <c r="CC94" s="5">
        <f t="shared" si="345"/>
        <v>0</v>
      </c>
      <c r="CD94" s="5">
        <f t="shared" si="346"/>
        <v>0</v>
      </c>
      <c r="CE94" s="5">
        <f t="shared" si="347"/>
        <v>0</v>
      </c>
      <c r="CF94" s="5">
        <f t="shared" si="348"/>
        <v>0</v>
      </c>
      <c r="CG94" s="5">
        <f t="shared" si="349"/>
        <v>0</v>
      </c>
      <c r="CH94" s="5">
        <f t="shared" si="350"/>
        <v>0</v>
      </c>
      <c r="CI94" s="5">
        <f t="shared" si="351"/>
        <v>0</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150</v>
      </c>
      <c r="CZ94" s="5">
        <f t="shared" si="249"/>
        <v>134</v>
      </c>
      <c r="DA94" s="5">
        <f t="shared" si="250"/>
        <v>1</v>
      </c>
      <c r="DB94" s="5">
        <f t="shared" si="251"/>
        <v>0</v>
      </c>
      <c r="DC94" s="5">
        <f t="shared" si="252"/>
        <v>0</v>
      </c>
      <c r="DD94" s="5">
        <f t="shared" si="253"/>
        <v>1</v>
      </c>
      <c r="DE94" s="5">
        <f t="shared" si="254"/>
        <v>4</v>
      </c>
      <c r="DF94" s="5">
        <f t="shared" si="255"/>
        <v>13</v>
      </c>
      <c r="DG94" s="5">
        <f t="shared" si="256"/>
        <v>116</v>
      </c>
      <c r="DH94" s="5">
        <f t="shared" si="317"/>
        <v>0</v>
      </c>
      <c r="DI94" s="5">
        <f t="shared" si="318"/>
        <v>0</v>
      </c>
      <c r="DJ94" s="14">
        <f t="shared" si="319"/>
        <v>0</v>
      </c>
    </row>
    <row r="95" spans="1:114" x14ac:dyDescent="0.25">
      <c r="A95" s="1" t="s">
        <v>124</v>
      </c>
      <c r="B95" s="1" t="str">
        <f t="shared" si="281"/>
        <v>Q2 2024-25</v>
      </c>
      <c r="C95" s="1" t="s">
        <v>85</v>
      </c>
      <c r="D95" s="149" t="str">
        <f t="shared" si="33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85"/>
        <v>0</v>
      </c>
      <c r="AF95" s="132">
        <f t="shared" si="224"/>
        <v>0</v>
      </c>
      <c r="AG95" s="132">
        <f t="shared" si="225"/>
        <v>0</v>
      </c>
      <c r="AH95" s="132">
        <f t="shared" si="226"/>
        <v>0</v>
      </c>
      <c r="AI95" s="132">
        <f t="shared" si="227"/>
        <v>0</v>
      </c>
      <c r="AJ95" s="132">
        <f t="shared" si="228"/>
        <v>0</v>
      </c>
      <c r="AK95" s="132">
        <f t="shared" si="229"/>
        <v>0</v>
      </c>
      <c r="AL95" s="132">
        <f t="shared" si="230"/>
        <v>0</v>
      </c>
      <c r="AM95" s="132">
        <f t="shared" si="283"/>
        <v>0</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0</v>
      </c>
      <c r="BP95" s="5">
        <f t="shared" si="235"/>
        <v>0</v>
      </c>
      <c r="BQ95" s="5">
        <f t="shared" si="236"/>
        <v>0</v>
      </c>
      <c r="BR95" s="5">
        <f t="shared" si="237"/>
        <v>0</v>
      </c>
      <c r="BS95" s="5">
        <f t="shared" si="238"/>
        <v>0</v>
      </c>
      <c r="BT95" s="5">
        <f t="shared" si="239"/>
        <v>0</v>
      </c>
      <c r="BU95" s="5">
        <f t="shared" si="240"/>
        <v>0</v>
      </c>
      <c r="BV95" s="5">
        <f t="shared" si="241"/>
        <v>0</v>
      </c>
      <c r="BW95" s="5">
        <f t="shared" si="242"/>
        <v>0</v>
      </c>
      <c r="BX95" s="5">
        <f t="shared" si="327"/>
        <v>0</v>
      </c>
      <c r="BY95" s="5">
        <f t="shared" si="328"/>
        <v>0</v>
      </c>
      <c r="BZ95" s="5">
        <f t="shared" si="329"/>
        <v>0</v>
      </c>
      <c r="CA95" s="13">
        <f t="shared" si="343"/>
        <v>0</v>
      </c>
      <c r="CB95" s="5">
        <f t="shared" si="344"/>
        <v>0</v>
      </c>
      <c r="CC95" s="5">
        <f t="shared" si="345"/>
        <v>0</v>
      </c>
      <c r="CD95" s="5">
        <f t="shared" si="346"/>
        <v>0</v>
      </c>
      <c r="CE95" s="5">
        <f t="shared" si="347"/>
        <v>0</v>
      </c>
      <c r="CF95" s="5">
        <f t="shared" si="348"/>
        <v>0</v>
      </c>
      <c r="CG95" s="5">
        <f t="shared" si="349"/>
        <v>0</v>
      </c>
      <c r="CH95" s="5">
        <f t="shared" si="350"/>
        <v>0</v>
      </c>
      <c r="CI95" s="5">
        <f t="shared" si="351"/>
        <v>0</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150</v>
      </c>
      <c r="CZ95" s="5">
        <f t="shared" si="249"/>
        <v>134</v>
      </c>
      <c r="DA95" s="5">
        <f t="shared" si="250"/>
        <v>1</v>
      </c>
      <c r="DB95" s="5">
        <f t="shared" si="251"/>
        <v>0</v>
      </c>
      <c r="DC95" s="5">
        <f t="shared" si="252"/>
        <v>0</v>
      </c>
      <c r="DD95" s="5">
        <f t="shared" si="253"/>
        <v>1</v>
      </c>
      <c r="DE95" s="5">
        <f t="shared" si="254"/>
        <v>4</v>
      </c>
      <c r="DF95" s="5">
        <f t="shared" si="255"/>
        <v>13</v>
      </c>
      <c r="DG95" s="5">
        <f t="shared" si="256"/>
        <v>116</v>
      </c>
      <c r="DH95" s="5">
        <f t="shared" si="317"/>
        <v>0</v>
      </c>
      <c r="DI95" s="5">
        <f t="shared" si="318"/>
        <v>0</v>
      </c>
      <c r="DJ95" s="14">
        <f t="shared" si="319"/>
        <v>0</v>
      </c>
    </row>
    <row r="96" spans="1:114" x14ac:dyDescent="0.25">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0</v>
      </c>
      <c r="BP96" s="5">
        <f t="shared" si="235"/>
        <v>0</v>
      </c>
      <c r="BQ96" s="5">
        <f t="shared" si="236"/>
        <v>0</v>
      </c>
      <c r="BR96" s="5">
        <f t="shared" si="237"/>
        <v>0</v>
      </c>
      <c r="BS96" s="5">
        <f t="shared" si="238"/>
        <v>0</v>
      </c>
      <c r="BT96" s="5">
        <f t="shared" si="239"/>
        <v>0</v>
      </c>
      <c r="BU96" s="5">
        <f t="shared" si="240"/>
        <v>0</v>
      </c>
      <c r="BV96" s="5">
        <f t="shared" si="241"/>
        <v>0</v>
      </c>
      <c r="BW96" s="5">
        <f t="shared" si="242"/>
        <v>0</v>
      </c>
      <c r="BX96" s="5">
        <f t="shared" si="327"/>
        <v>0</v>
      </c>
      <c r="BY96" s="5">
        <f t="shared" si="328"/>
        <v>0</v>
      </c>
      <c r="BZ96" s="5">
        <f t="shared" si="329"/>
        <v>0</v>
      </c>
      <c r="CA96" s="13">
        <f t="shared" si="343"/>
        <v>0</v>
      </c>
      <c r="CB96" s="5">
        <f t="shared" si="344"/>
        <v>0</v>
      </c>
      <c r="CC96" s="5">
        <f t="shared" si="345"/>
        <v>0</v>
      </c>
      <c r="CD96" s="5">
        <f t="shared" si="346"/>
        <v>0</v>
      </c>
      <c r="CE96" s="5">
        <f t="shared" si="347"/>
        <v>0</v>
      </c>
      <c r="CF96" s="5">
        <f t="shared" si="348"/>
        <v>0</v>
      </c>
      <c r="CG96" s="5">
        <f t="shared" si="349"/>
        <v>0</v>
      </c>
      <c r="CH96" s="5">
        <f t="shared" si="350"/>
        <v>0</v>
      </c>
      <c r="CI96" s="5">
        <f t="shared" si="351"/>
        <v>0</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150</v>
      </c>
      <c r="CZ96" s="5">
        <f t="shared" si="249"/>
        <v>134</v>
      </c>
      <c r="DA96" s="5">
        <f t="shared" si="250"/>
        <v>1</v>
      </c>
      <c r="DB96" s="5">
        <f t="shared" si="251"/>
        <v>0</v>
      </c>
      <c r="DC96" s="5">
        <f t="shared" si="252"/>
        <v>0</v>
      </c>
      <c r="DD96" s="5">
        <f t="shared" si="253"/>
        <v>1</v>
      </c>
      <c r="DE96" s="5">
        <f t="shared" si="254"/>
        <v>4</v>
      </c>
      <c r="DF96" s="5">
        <f t="shared" si="255"/>
        <v>13</v>
      </c>
      <c r="DG96" s="5">
        <f t="shared" si="256"/>
        <v>116</v>
      </c>
      <c r="DH96" s="5">
        <f t="shared" si="317"/>
        <v>0</v>
      </c>
      <c r="DI96" s="5">
        <f t="shared" si="318"/>
        <v>0</v>
      </c>
      <c r="DJ96" s="14">
        <f t="shared" si="319"/>
        <v>0</v>
      </c>
    </row>
    <row r="97" spans="1:114" x14ac:dyDescent="0.25">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0</v>
      </c>
      <c r="BP97" s="5">
        <f t="shared" si="235"/>
        <v>0</v>
      </c>
      <c r="BQ97" s="5">
        <f t="shared" si="236"/>
        <v>0</v>
      </c>
      <c r="BR97" s="5">
        <f t="shared" si="237"/>
        <v>0</v>
      </c>
      <c r="BS97" s="5">
        <f t="shared" si="238"/>
        <v>0</v>
      </c>
      <c r="BT97" s="5">
        <f t="shared" si="239"/>
        <v>0</v>
      </c>
      <c r="BU97" s="5">
        <f t="shared" si="240"/>
        <v>0</v>
      </c>
      <c r="BV97" s="5">
        <f t="shared" si="241"/>
        <v>0</v>
      </c>
      <c r="BW97" s="5">
        <f t="shared" si="242"/>
        <v>0</v>
      </c>
      <c r="BX97" s="5">
        <f t="shared" si="327"/>
        <v>0</v>
      </c>
      <c r="BY97" s="5">
        <f t="shared" si="328"/>
        <v>0</v>
      </c>
      <c r="BZ97" s="5">
        <f t="shared" si="329"/>
        <v>0</v>
      </c>
      <c r="CA97" s="13">
        <f t="shared" si="343"/>
        <v>0</v>
      </c>
      <c r="CB97" s="5">
        <f t="shared" si="344"/>
        <v>0</v>
      </c>
      <c r="CC97" s="5">
        <f t="shared" si="345"/>
        <v>0</v>
      </c>
      <c r="CD97" s="5">
        <f t="shared" si="346"/>
        <v>0</v>
      </c>
      <c r="CE97" s="5">
        <f t="shared" si="347"/>
        <v>0</v>
      </c>
      <c r="CF97" s="5">
        <f t="shared" si="348"/>
        <v>0</v>
      </c>
      <c r="CG97" s="5">
        <f t="shared" si="349"/>
        <v>0</v>
      </c>
      <c r="CH97" s="5">
        <f t="shared" si="350"/>
        <v>0</v>
      </c>
      <c r="CI97" s="5">
        <f t="shared" si="351"/>
        <v>0</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150</v>
      </c>
      <c r="CZ97" s="5">
        <f t="shared" si="249"/>
        <v>134</v>
      </c>
      <c r="DA97" s="5">
        <f t="shared" si="250"/>
        <v>1</v>
      </c>
      <c r="DB97" s="5">
        <f t="shared" si="251"/>
        <v>0</v>
      </c>
      <c r="DC97" s="5">
        <f t="shared" si="252"/>
        <v>0</v>
      </c>
      <c r="DD97" s="5">
        <f t="shared" si="253"/>
        <v>1</v>
      </c>
      <c r="DE97" s="5">
        <f t="shared" si="254"/>
        <v>4</v>
      </c>
      <c r="DF97" s="5">
        <f t="shared" si="255"/>
        <v>13</v>
      </c>
      <c r="DG97" s="5">
        <f t="shared" si="256"/>
        <v>116</v>
      </c>
      <c r="DH97" s="5">
        <f t="shared" si="317"/>
        <v>0</v>
      </c>
      <c r="DI97" s="5">
        <f t="shared" si="318"/>
        <v>0</v>
      </c>
      <c r="DJ97" s="14">
        <f t="shared" si="319"/>
        <v>0</v>
      </c>
    </row>
    <row r="98" spans="1:114" x14ac:dyDescent="0.25">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0</v>
      </c>
      <c r="CB98" s="5">
        <f t="shared" si="344"/>
        <v>0</v>
      </c>
      <c r="CC98" s="5">
        <f t="shared" si="345"/>
        <v>0</v>
      </c>
      <c r="CD98" s="5">
        <f t="shared" si="346"/>
        <v>0</v>
      </c>
      <c r="CE98" s="5">
        <f t="shared" si="347"/>
        <v>0</v>
      </c>
      <c r="CF98" s="5">
        <f t="shared" si="348"/>
        <v>0</v>
      </c>
      <c r="CG98" s="5">
        <f t="shared" si="349"/>
        <v>0</v>
      </c>
      <c r="CH98" s="5">
        <f t="shared" si="350"/>
        <v>0</v>
      </c>
      <c r="CI98" s="5">
        <f t="shared" si="351"/>
        <v>0</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150</v>
      </c>
      <c r="CZ98" s="5">
        <f t="shared" si="249"/>
        <v>134</v>
      </c>
      <c r="DA98" s="5">
        <f t="shared" si="250"/>
        <v>1</v>
      </c>
      <c r="DB98" s="5">
        <f t="shared" si="251"/>
        <v>0</v>
      </c>
      <c r="DC98" s="5">
        <f t="shared" si="252"/>
        <v>0</v>
      </c>
      <c r="DD98" s="5">
        <f t="shared" si="253"/>
        <v>1</v>
      </c>
      <c r="DE98" s="5">
        <f t="shared" si="254"/>
        <v>4</v>
      </c>
      <c r="DF98" s="5">
        <f t="shared" si="255"/>
        <v>13</v>
      </c>
      <c r="DG98" s="5">
        <f t="shared" si="256"/>
        <v>116</v>
      </c>
      <c r="DH98" s="5">
        <f t="shared" si="317"/>
        <v>0</v>
      </c>
      <c r="DI98" s="5">
        <f t="shared" si="318"/>
        <v>0</v>
      </c>
      <c r="DJ98" s="14">
        <f t="shared" si="319"/>
        <v>0</v>
      </c>
    </row>
    <row r="99" spans="1:114" x14ac:dyDescent="0.25">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0</v>
      </c>
      <c r="CB99" s="5">
        <f t="shared" si="344"/>
        <v>0</v>
      </c>
      <c r="CC99" s="5">
        <f t="shared" si="345"/>
        <v>0</v>
      </c>
      <c r="CD99" s="5">
        <f t="shared" si="346"/>
        <v>0</v>
      </c>
      <c r="CE99" s="5">
        <f t="shared" si="347"/>
        <v>0</v>
      </c>
      <c r="CF99" s="5">
        <f t="shared" si="348"/>
        <v>0</v>
      </c>
      <c r="CG99" s="5">
        <f t="shared" si="349"/>
        <v>0</v>
      </c>
      <c r="CH99" s="5">
        <f t="shared" si="350"/>
        <v>0</v>
      </c>
      <c r="CI99" s="5">
        <f t="shared" si="351"/>
        <v>0</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150</v>
      </c>
      <c r="CZ99" s="5">
        <f t="shared" si="249"/>
        <v>134</v>
      </c>
      <c r="DA99" s="5">
        <f t="shared" si="250"/>
        <v>1</v>
      </c>
      <c r="DB99" s="5">
        <f t="shared" si="251"/>
        <v>0</v>
      </c>
      <c r="DC99" s="5">
        <f t="shared" si="252"/>
        <v>0</v>
      </c>
      <c r="DD99" s="5">
        <f t="shared" si="253"/>
        <v>1</v>
      </c>
      <c r="DE99" s="5">
        <f t="shared" si="254"/>
        <v>4</v>
      </c>
      <c r="DF99" s="5">
        <f t="shared" si="255"/>
        <v>13</v>
      </c>
      <c r="DG99" s="5">
        <f t="shared" si="256"/>
        <v>116</v>
      </c>
      <c r="DH99" s="5">
        <f t="shared" si="317"/>
        <v>0</v>
      </c>
      <c r="DI99" s="5">
        <f t="shared" si="318"/>
        <v>0</v>
      </c>
      <c r="DJ99" s="14">
        <f t="shared" si="319"/>
        <v>0</v>
      </c>
    </row>
    <row r="100" spans="1:114" x14ac:dyDescent="0.25">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0</v>
      </c>
      <c r="CB100" s="5">
        <f t="shared" si="344"/>
        <v>0</v>
      </c>
      <c r="CC100" s="5">
        <f t="shared" si="345"/>
        <v>0</v>
      </c>
      <c r="CD100" s="5">
        <f t="shared" si="346"/>
        <v>0</v>
      </c>
      <c r="CE100" s="5">
        <f t="shared" si="347"/>
        <v>0</v>
      </c>
      <c r="CF100" s="5">
        <f t="shared" si="348"/>
        <v>0</v>
      </c>
      <c r="CG100" s="5">
        <f t="shared" si="349"/>
        <v>0</v>
      </c>
      <c r="CH100" s="5">
        <f t="shared" si="350"/>
        <v>0</v>
      </c>
      <c r="CI100" s="5">
        <f t="shared" si="351"/>
        <v>0</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150</v>
      </c>
      <c r="CZ100" s="5">
        <f t="shared" si="249"/>
        <v>134</v>
      </c>
      <c r="DA100" s="5">
        <f t="shared" si="250"/>
        <v>1</v>
      </c>
      <c r="DB100" s="5">
        <f t="shared" si="251"/>
        <v>0</v>
      </c>
      <c r="DC100" s="5">
        <f t="shared" si="252"/>
        <v>0</v>
      </c>
      <c r="DD100" s="5">
        <f t="shared" si="253"/>
        <v>1</v>
      </c>
      <c r="DE100" s="5">
        <f t="shared" si="254"/>
        <v>4</v>
      </c>
      <c r="DF100" s="5">
        <f t="shared" si="255"/>
        <v>13</v>
      </c>
      <c r="DG100" s="5">
        <f t="shared" si="256"/>
        <v>116</v>
      </c>
      <c r="DH100" s="5">
        <f t="shared" si="317"/>
        <v>0</v>
      </c>
      <c r="DI100" s="5">
        <f t="shared" si="318"/>
        <v>0</v>
      </c>
      <c r="DJ100" s="14">
        <f t="shared" si="319"/>
        <v>0</v>
      </c>
    </row>
    <row r="101" spans="1:114" x14ac:dyDescent="0.25">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0</v>
      </c>
      <c r="CB101" s="5">
        <f t="shared" si="344"/>
        <v>0</v>
      </c>
      <c r="CC101" s="5">
        <f t="shared" si="345"/>
        <v>0</v>
      </c>
      <c r="CD101" s="5">
        <f t="shared" si="346"/>
        <v>0</v>
      </c>
      <c r="CE101" s="5">
        <f t="shared" si="347"/>
        <v>0</v>
      </c>
      <c r="CF101" s="5">
        <f t="shared" si="348"/>
        <v>0</v>
      </c>
      <c r="CG101" s="5">
        <f t="shared" si="349"/>
        <v>0</v>
      </c>
      <c r="CH101" s="5">
        <f t="shared" si="350"/>
        <v>0</v>
      </c>
      <c r="CI101" s="5">
        <f t="shared" si="351"/>
        <v>0</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150</v>
      </c>
      <c r="CZ101" s="5">
        <f t="shared" si="249"/>
        <v>134</v>
      </c>
      <c r="DA101" s="5">
        <f t="shared" si="250"/>
        <v>1</v>
      </c>
      <c r="DB101" s="5">
        <f t="shared" si="251"/>
        <v>0</v>
      </c>
      <c r="DC101" s="5">
        <f t="shared" si="252"/>
        <v>0</v>
      </c>
      <c r="DD101" s="5">
        <f t="shared" si="253"/>
        <v>1</v>
      </c>
      <c r="DE101" s="5">
        <f t="shared" si="254"/>
        <v>4</v>
      </c>
      <c r="DF101" s="5">
        <f t="shared" si="255"/>
        <v>13</v>
      </c>
      <c r="DG101" s="5">
        <f t="shared" si="256"/>
        <v>116</v>
      </c>
      <c r="DH101" s="5">
        <f t="shared" si="317"/>
        <v>0</v>
      </c>
      <c r="DI101" s="5">
        <f t="shared" si="318"/>
        <v>0</v>
      </c>
      <c r="DJ101" s="14">
        <f t="shared" si="319"/>
        <v>0</v>
      </c>
    </row>
    <row r="102" spans="1:114" x14ac:dyDescent="0.25">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0</v>
      </c>
      <c r="CB102" s="5">
        <f t="shared" si="344"/>
        <v>0</v>
      </c>
      <c r="CC102" s="5">
        <f t="shared" si="345"/>
        <v>0</v>
      </c>
      <c r="CD102" s="5">
        <f t="shared" si="346"/>
        <v>0</v>
      </c>
      <c r="CE102" s="5">
        <f t="shared" si="347"/>
        <v>0</v>
      </c>
      <c r="CF102" s="5">
        <f t="shared" si="348"/>
        <v>0</v>
      </c>
      <c r="CG102" s="5">
        <f t="shared" si="349"/>
        <v>0</v>
      </c>
      <c r="CH102" s="5">
        <f t="shared" si="350"/>
        <v>0</v>
      </c>
      <c r="CI102" s="5">
        <f t="shared" si="351"/>
        <v>0</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150</v>
      </c>
      <c r="CZ102" s="5">
        <f t="shared" si="249"/>
        <v>134</v>
      </c>
      <c r="DA102" s="5">
        <f t="shared" si="250"/>
        <v>1</v>
      </c>
      <c r="DB102" s="5">
        <f t="shared" si="251"/>
        <v>0</v>
      </c>
      <c r="DC102" s="5">
        <f t="shared" si="252"/>
        <v>0</v>
      </c>
      <c r="DD102" s="5">
        <f t="shared" si="253"/>
        <v>1</v>
      </c>
      <c r="DE102" s="5">
        <f t="shared" si="254"/>
        <v>4</v>
      </c>
      <c r="DF102" s="5">
        <f t="shared" si="255"/>
        <v>13</v>
      </c>
      <c r="DG102" s="5">
        <f t="shared" si="256"/>
        <v>116</v>
      </c>
      <c r="DH102" s="5">
        <f t="shared" si="317"/>
        <v>0</v>
      </c>
      <c r="DI102" s="5">
        <f t="shared" si="318"/>
        <v>0</v>
      </c>
      <c r="DJ102" s="14">
        <f t="shared" si="319"/>
        <v>0</v>
      </c>
    </row>
    <row r="103" spans="1:114" x14ac:dyDescent="0.25">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0</v>
      </c>
      <c r="CB103" s="5">
        <f t="shared" si="344"/>
        <v>0</v>
      </c>
      <c r="CC103" s="5">
        <f t="shared" si="345"/>
        <v>0</v>
      </c>
      <c r="CD103" s="5">
        <f t="shared" si="346"/>
        <v>0</v>
      </c>
      <c r="CE103" s="5">
        <f t="shared" si="347"/>
        <v>0</v>
      </c>
      <c r="CF103" s="5">
        <f t="shared" si="348"/>
        <v>0</v>
      </c>
      <c r="CG103" s="5">
        <f t="shared" si="349"/>
        <v>0</v>
      </c>
      <c r="CH103" s="5">
        <f t="shared" si="350"/>
        <v>0</v>
      </c>
      <c r="CI103" s="5">
        <f t="shared" si="351"/>
        <v>0</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150</v>
      </c>
      <c r="CZ103" s="5">
        <f t="shared" si="249"/>
        <v>134</v>
      </c>
      <c r="DA103" s="5">
        <f t="shared" si="250"/>
        <v>1</v>
      </c>
      <c r="DB103" s="5">
        <f t="shared" si="251"/>
        <v>0</v>
      </c>
      <c r="DC103" s="5">
        <f t="shared" si="252"/>
        <v>0</v>
      </c>
      <c r="DD103" s="5">
        <f t="shared" si="253"/>
        <v>1</v>
      </c>
      <c r="DE103" s="5">
        <f t="shared" si="254"/>
        <v>4</v>
      </c>
      <c r="DF103" s="5">
        <f t="shared" si="255"/>
        <v>13</v>
      </c>
      <c r="DG103" s="5">
        <f t="shared" si="256"/>
        <v>116</v>
      </c>
      <c r="DH103" s="5">
        <f t="shared" si="317"/>
        <v>0</v>
      </c>
      <c r="DI103" s="5">
        <f t="shared" si="318"/>
        <v>0</v>
      </c>
      <c r="DJ103" s="14">
        <f t="shared" si="319"/>
        <v>0</v>
      </c>
    </row>
    <row r="104" spans="1:114" x14ac:dyDescent="0.25">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0</v>
      </c>
      <c r="CZ104" s="5">
        <f t="shared" si="249"/>
        <v>0</v>
      </c>
      <c r="DA104" s="5">
        <f t="shared" si="250"/>
        <v>0</v>
      </c>
      <c r="DB104" s="5">
        <f t="shared" si="251"/>
        <v>0</v>
      </c>
      <c r="DC104" s="5">
        <f t="shared" si="252"/>
        <v>0</v>
      </c>
      <c r="DD104" s="5">
        <f t="shared" si="253"/>
        <v>0</v>
      </c>
      <c r="DE104" s="5">
        <f t="shared" si="254"/>
        <v>0</v>
      </c>
      <c r="DF104" s="5">
        <f t="shared" si="255"/>
        <v>0</v>
      </c>
      <c r="DG104" s="5">
        <f t="shared" si="256"/>
        <v>0</v>
      </c>
      <c r="DH104" s="5">
        <f t="shared" si="317"/>
        <v>0</v>
      </c>
      <c r="DI104" s="5">
        <f t="shared" si="318"/>
        <v>0</v>
      </c>
      <c r="DJ104" s="14">
        <f t="shared" si="319"/>
        <v>0</v>
      </c>
    </row>
    <row r="105" spans="1:114" x14ac:dyDescent="0.25">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0</v>
      </c>
      <c r="CZ105" s="5">
        <f t="shared" si="249"/>
        <v>0</v>
      </c>
      <c r="DA105" s="5">
        <f t="shared" si="250"/>
        <v>0</v>
      </c>
      <c r="DB105" s="5">
        <f t="shared" si="251"/>
        <v>0</v>
      </c>
      <c r="DC105" s="5">
        <f t="shared" si="252"/>
        <v>0</v>
      </c>
      <c r="DD105" s="5">
        <f t="shared" si="253"/>
        <v>0</v>
      </c>
      <c r="DE105" s="5">
        <f t="shared" si="254"/>
        <v>0</v>
      </c>
      <c r="DF105" s="5">
        <f t="shared" si="255"/>
        <v>0</v>
      </c>
      <c r="DG105" s="5">
        <f t="shared" si="256"/>
        <v>0</v>
      </c>
      <c r="DH105" s="5">
        <f t="shared" si="317"/>
        <v>0</v>
      </c>
      <c r="DI105" s="5">
        <f t="shared" si="318"/>
        <v>0</v>
      </c>
      <c r="DJ105" s="14">
        <f t="shared" si="319"/>
        <v>0</v>
      </c>
    </row>
    <row r="106" spans="1:114" x14ac:dyDescent="0.25">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0</v>
      </c>
      <c r="CZ106" s="5">
        <f t="shared" si="249"/>
        <v>0</v>
      </c>
      <c r="DA106" s="5">
        <f t="shared" si="250"/>
        <v>0</v>
      </c>
      <c r="DB106" s="5">
        <f t="shared" si="251"/>
        <v>0</v>
      </c>
      <c r="DC106" s="5">
        <f t="shared" si="252"/>
        <v>0</v>
      </c>
      <c r="DD106" s="5">
        <f t="shared" si="253"/>
        <v>0</v>
      </c>
      <c r="DE106" s="5">
        <f t="shared" si="254"/>
        <v>0</v>
      </c>
      <c r="DF106" s="5">
        <f t="shared" si="255"/>
        <v>0</v>
      </c>
      <c r="DG106" s="5">
        <f t="shared" si="256"/>
        <v>0</v>
      </c>
      <c r="DH106" s="5">
        <f t="shared" si="317"/>
        <v>0</v>
      </c>
      <c r="DI106" s="5">
        <f t="shared" si="318"/>
        <v>0</v>
      </c>
      <c r="DJ106" s="14">
        <f t="shared" si="319"/>
        <v>0</v>
      </c>
    </row>
    <row r="107" spans="1:114" x14ac:dyDescent="0.25">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0</v>
      </c>
      <c r="CZ107" s="5">
        <f t="shared" si="249"/>
        <v>0</v>
      </c>
      <c r="DA107" s="5">
        <f t="shared" si="250"/>
        <v>0</v>
      </c>
      <c r="DB107" s="5">
        <f t="shared" si="251"/>
        <v>0</v>
      </c>
      <c r="DC107" s="5">
        <f t="shared" si="252"/>
        <v>0</v>
      </c>
      <c r="DD107" s="5">
        <f t="shared" si="253"/>
        <v>0</v>
      </c>
      <c r="DE107" s="5">
        <f t="shared" si="254"/>
        <v>0</v>
      </c>
      <c r="DF107" s="5">
        <f t="shared" si="255"/>
        <v>0</v>
      </c>
      <c r="DG107" s="5">
        <f t="shared" si="256"/>
        <v>0</v>
      </c>
      <c r="DH107" s="5">
        <f t="shared" si="317"/>
        <v>0</v>
      </c>
      <c r="DI107" s="5">
        <f t="shared" si="318"/>
        <v>0</v>
      </c>
      <c r="DJ107" s="14">
        <f t="shared" si="319"/>
        <v>0</v>
      </c>
    </row>
    <row r="108" spans="1:114" x14ac:dyDescent="0.25">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0</v>
      </c>
      <c r="CZ108" s="5">
        <f t="shared" si="249"/>
        <v>0</v>
      </c>
      <c r="DA108" s="5">
        <f t="shared" si="250"/>
        <v>0</v>
      </c>
      <c r="DB108" s="5">
        <f t="shared" si="251"/>
        <v>0</v>
      </c>
      <c r="DC108" s="5">
        <f t="shared" si="252"/>
        <v>0</v>
      </c>
      <c r="DD108" s="5">
        <f t="shared" si="253"/>
        <v>0</v>
      </c>
      <c r="DE108" s="5">
        <f t="shared" si="254"/>
        <v>0</v>
      </c>
      <c r="DF108" s="5">
        <f t="shared" si="255"/>
        <v>0</v>
      </c>
      <c r="DG108" s="5">
        <f t="shared" si="256"/>
        <v>0</v>
      </c>
      <c r="DH108" s="5">
        <f t="shared" si="317"/>
        <v>0</v>
      </c>
      <c r="DI108" s="5">
        <f t="shared" si="318"/>
        <v>0</v>
      </c>
      <c r="DJ108" s="14">
        <f t="shared" si="319"/>
        <v>0</v>
      </c>
    </row>
    <row r="109" spans="1:114" x14ac:dyDescent="0.25">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0</v>
      </c>
      <c r="CZ109" s="5">
        <f t="shared" si="249"/>
        <v>0</v>
      </c>
      <c r="DA109" s="5">
        <f t="shared" si="250"/>
        <v>0</v>
      </c>
      <c r="DB109" s="5">
        <f t="shared" si="251"/>
        <v>0</v>
      </c>
      <c r="DC109" s="5">
        <f t="shared" si="252"/>
        <v>0</v>
      </c>
      <c r="DD109" s="5">
        <f t="shared" si="253"/>
        <v>0</v>
      </c>
      <c r="DE109" s="5">
        <f t="shared" si="254"/>
        <v>0</v>
      </c>
      <c r="DF109" s="5">
        <f t="shared" si="255"/>
        <v>0</v>
      </c>
      <c r="DG109" s="5">
        <f t="shared" si="256"/>
        <v>0</v>
      </c>
      <c r="DH109" s="5">
        <f t="shared" si="317"/>
        <v>0</v>
      </c>
      <c r="DI109" s="5">
        <f t="shared" si="318"/>
        <v>0</v>
      </c>
      <c r="DJ109" s="14">
        <f t="shared" si="319"/>
        <v>0</v>
      </c>
    </row>
    <row r="110" spans="1:114" x14ac:dyDescent="0.25">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0</v>
      </c>
      <c r="CZ110" s="5">
        <f t="shared" si="249"/>
        <v>0</v>
      </c>
      <c r="DA110" s="5">
        <f t="shared" si="250"/>
        <v>0</v>
      </c>
      <c r="DB110" s="5">
        <f t="shared" si="251"/>
        <v>0</v>
      </c>
      <c r="DC110" s="5">
        <f t="shared" si="252"/>
        <v>0</v>
      </c>
      <c r="DD110" s="5">
        <f t="shared" si="253"/>
        <v>0</v>
      </c>
      <c r="DE110" s="5">
        <f t="shared" si="254"/>
        <v>0</v>
      </c>
      <c r="DF110" s="5">
        <f t="shared" si="255"/>
        <v>0</v>
      </c>
      <c r="DG110" s="5">
        <f t="shared" si="256"/>
        <v>0</v>
      </c>
      <c r="DH110" s="5">
        <f t="shared" si="317"/>
        <v>0</v>
      </c>
      <c r="DI110" s="5">
        <f t="shared" si="318"/>
        <v>0</v>
      </c>
      <c r="DJ110" s="14">
        <f t="shared" si="319"/>
        <v>0</v>
      </c>
    </row>
    <row r="111" spans="1:114" x14ac:dyDescent="0.25">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0</v>
      </c>
      <c r="CZ111" s="5">
        <f t="shared" si="249"/>
        <v>0</v>
      </c>
      <c r="DA111" s="5">
        <f t="shared" si="250"/>
        <v>0</v>
      </c>
      <c r="DB111" s="5">
        <f t="shared" si="251"/>
        <v>0</v>
      </c>
      <c r="DC111" s="5">
        <f t="shared" si="252"/>
        <v>0</v>
      </c>
      <c r="DD111" s="5">
        <f t="shared" si="253"/>
        <v>0</v>
      </c>
      <c r="DE111" s="5">
        <f t="shared" si="254"/>
        <v>0</v>
      </c>
      <c r="DF111" s="5">
        <f t="shared" si="255"/>
        <v>0</v>
      </c>
      <c r="DG111" s="5">
        <f t="shared" si="256"/>
        <v>0</v>
      </c>
      <c r="DH111" s="5">
        <f t="shared" si="317"/>
        <v>0</v>
      </c>
      <c r="DI111" s="5">
        <f t="shared" si="318"/>
        <v>0</v>
      </c>
      <c r="DJ111" s="14">
        <f t="shared" si="319"/>
        <v>0</v>
      </c>
    </row>
    <row r="112" spans="1:114" x14ac:dyDescent="0.25">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0</v>
      </c>
      <c r="CZ112" s="5">
        <f t="shared" si="249"/>
        <v>0</v>
      </c>
      <c r="DA112" s="5">
        <f t="shared" si="250"/>
        <v>0</v>
      </c>
      <c r="DB112" s="5">
        <f t="shared" si="251"/>
        <v>0</v>
      </c>
      <c r="DC112" s="5">
        <f t="shared" si="252"/>
        <v>0</v>
      </c>
      <c r="DD112" s="5">
        <f t="shared" si="253"/>
        <v>0</v>
      </c>
      <c r="DE112" s="5">
        <f t="shared" si="254"/>
        <v>0</v>
      </c>
      <c r="DF112" s="5">
        <f t="shared" si="255"/>
        <v>0</v>
      </c>
      <c r="DG112" s="5">
        <f t="shared" si="256"/>
        <v>0</v>
      </c>
      <c r="DH112" s="5">
        <f t="shared" si="317"/>
        <v>0</v>
      </c>
      <c r="DI112" s="5">
        <f t="shared" si="318"/>
        <v>0</v>
      </c>
      <c r="DJ112" s="14">
        <f t="shared" si="319"/>
        <v>0</v>
      </c>
    </row>
    <row r="113" spans="1:114" x14ac:dyDescent="0.25">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0</v>
      </c>
      <c r="CZ113" s="5">
        <f t="shared" si="249"/>
        <v>0</v>
      </c>
      <c r="DA113" s="5">
        <f t="shared" si="250"/>
        <v>0</v>
      </c>
      <c r="DB113" s="5">
        <f t="shared" si="251"/>
        <v>0</v>
      </c>
      <c r="DC113" s="5">
        <f t="shared" si="252"/>
        <v>0</v>
      </c>
      <c r="DD113" s="5">
        <f t="shared" si="253"/>
        <v>0</v>
      </c>
      <c r="DE113" s="5">
        <f t="shared" si="254"/>
        <v>0</v>
      </c>
      <c r="DF113" s="5">
        <f t="shared" si="255"/>
        <v>0</v>
      </c>
      <c r="DG113" s="5">
        <f t="shared" si="256"/>
        <v>0</v>
      </c>
      <c r="DH113" s="5">
        <f t="shared" si="317"/>
        <v>0</v>
      </c>
      <c r="DI113" s="5">
        <f t="shared" si="318"/>
        <v>0</v>
      </c>
      <c r="DJ113" s="14">
        <f t="shared" si="319"/>
        <v>0</v>
      </c>
    </row>
    <row r="114" spans="1:114" x14ac:dyDescent="0.25">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0</v>
      </c>
      <c r="CZ114" s="5">
        <f t="shared" si="249"/>
        <v>0</v>
      </c>
      <c r="DA114" s="5">
        <f t="shared" si="250"/>
        <v>0</v>
      </c>
      <c r="DB114" s="5">
        <f t="shared" si="251"/>
        <v>0</v>
      </c>
      <c r="DC114" s="5">
        <f t="shared" si="252"/>
        <v>0</v>
      </c>
      <c r="DD114" s="5">
        <f t="shared" si="253"/>
        <v>0</v>
      </c>
      <c r="DE114" s="5">
        <f t="shared" si="254"/>
        <v>0</v>
      </c>
      <c r="DF114" s="5">
        <f t="shared" si="255"/>
        <v>0</v>
      </c>
      <c r="DG114" s="5">
        <f t="shared" si="256"/>
        <v>0</v>
      </c>
      <c r="DH114" s="5">
        <f t="shared" si="317"/>
        <v>0</v>
      </c>
      <c r="DI114" s="5">
        <f t="shared" si="318"/>
        <v>0</v>
      </c>
      <c r="DJ114" s="14">
        <f t="shared" si="319"/>
        <v>0</v>
      </c>
    </row>
    <row r="115" spans="1:114" x14ac:dyDescent="0.25">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0</v>
      </c>
      <c r="CZ115" s="5">
        <f t="shared" si="249"/>
        <v>0</v>
      </c>
      <c r="DA115" s="5">
        <f t="shared" si="250"/>
        <v>0</v>
      </c>
      <c r="DB115" s="5">
        <f t="shared" si="251"/>
        <v>0</v>
      </c>
      <c r="DC115" s="5">
        <f t="shared" si="252"/>
        <v>0</v>
      </c>
      <c r="DD115" s="5">
        <f t="shared" si="253"/>
        <v>0</v>
      </c>
      <c r="DE115" s="5">
        <f t="shared" si="254"/>
        <v>0</v>
      </c>
      <c r="DF115" s="5">
        <f t="shared" si="255"/>
        <v>0</v>
      </c>
      <c r="DG115" s="5">
        <f t="shared" si="256"/>
        <v>0</v>
      </c>
      <c r="DH115" s="5">
        <f t="shared" si="317"/>
        <v>0</v>
      </c>
      <c r="DI115" s="5">
        <f t="shared" si="318"/>
        <v>0</v>
      </c>
      <c r="DJ115" s="14">
        <f t="shared" si="319"/>
        <v>0</v>
      </c>
    </row>
    <row r="116" spans="1:114" x14ac:dyDescent="0.25">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5.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2.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4.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5.xml><?xml version="1.0" encoding="utf-8"?>
<ds:datastoreItem xmlns:ds="http://schemas.openxmlformats.org/officeDocument/2006/customXml" ds:itemID="{DA70A863-4FD8-4689-800F-2D5A92DCE941}">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Raphael Perry</cp:lastModifiedBy>
  <cp:lastPrinted>2017-02-28T12:23:14Z</cp:lastPrinted>
  <dcterms:created xsi:type="dcterms:W3CDTF">2016-11-01T10:59:36Z</dcterms:created>
  <dcterms:modified xsi:type="dcterms:W3CDTF">2024-01-09T10:26:46Z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